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chartsheets/sheet2.xml" ContentType="application/vnd.openxmlformats-officedocument.spreadsheetml.chartsheet+xml"/>
  <Override PartName="/xl/drawings/drawing15.xml" ContentType="application/vnd.openxmlformats-officedocument.drawing+xml"/>
  <Override PartName="/xl/worksheets/sheet12.xml" ContentType="application/vnd.openxmlformats-officedocument.spreadsheetml.worksheet+xml"/>
  <Override PartName="/xl/drawings/drawing16.xml" ContentType="application/vnd.openxmlformats-officedocument.drawing+xml"/>
  <Override PartName="/xl/worksheets/sheet13.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40" windowWidth="19260" windowHeight="6000" activeTab="0"/>
  </bookViews>
  <sheets>
    <sheet name="Cover" sheetId="1" r:id="rId1"/>
    <sheet name="التقديم" sheetId="2" r:id="rId2"/>
    <sheet name="97" sheetId="3" r:id="rId3"/>
    <sheet name="GR.33" sheetId="4" r:id="rId4"/>
    <sheet name="98" sheetId="5" r:id="rId5"/>
    <sheet name="99" sheetId="6" r:id="rId6"/>
    <sheet name="100" sheetId="7" r:id="rId7"/>
    <sheet name="101" sheetId="8" r:id="rId8"/>
    <sheet name="102" sheetId="9" r:id="rId9"/>
    <sheet name="103" sheetId="10" r:id="rId10"/>
    <sheet name="104" sheetId="11" r:id="rId11"/>
    <sheet name="105" sheetId="12" r:id="rId12"/>
    <sheet name="GR.34" sheetId="13" r:id="rId13"/>
    <sheet name="106" sheetId="14" r:id="rId14"/>
    <sheet name="107" sheetId="15" r:id="rId15"/>
  </sheets>
  <definedNames>
    <definedName name="OLE_LINK1" localSheetId="5">'99'!#REF!</definedName>
    <definedName name="_xlnm.Print_Area" localSheetId="6">'100'!$A$1:$K$24</definedName>
    <definedName name="_xlnm.Print_Area" localSheetId="7">'101'!$A$1:$K$12</definedName>
    <definedName name="_xlnm.Print_Area" localSheetId="8">'102'!$A$1:$N$20</definedName>
    <definedName name="_xlnm.Print_Area" localSheetId="9">'103'!$A$1:$N$20</definedName>
    <definedName name="_xlnm.Print_Area" localSheetId="10">'104'!$A$1:$N$20</definedName>
    <definedName name="_xlnm.Print_Area" localSheetId="11">'105'!$A$1:$M$17</definedName>
    <definedName name="_xlnm.Print_Area" localSheetId="13">'106'!$A$1:$L$19</definedName>
    <definedName name="_xlnm.Print_Area" localSheetId="14">'107'!$A$1:$N$17</definedName>
    <definedName name="_xlnm.Print_Area" localSheetId="2">'97'!$A$1:$L$12</definedName>
    <definedName name="_xlnm.Print_Area" localSheetId="4">'98'!$A$1:$N$12</definedName>
    <definedName name="_xlnm.Print_Area" localSheetId="5">'99'!$A$1:$K$24</definedName>
    <definedName name="_xlnm.Print_Area" localSheetId="0">'Cover'!$A$1:$A$7</definedName>
    <definedName name="_xlnm.Print_Area" localSheetId="1">'التقديم'!$A$1:$B$14</definedName>
  </definedNames>
  <calcPr fullCalcOnLoad="1"/>
</workbook>
</file>

<file path=xl/sharedStrings.xml><?xml version="1.0" encoding="utf-8"?>
<sst xmlns="http://schemas.openxmlformats.org/spreadsheetml/2006/main" count="587" uniqueCount="192">
  <si>
    <t>النفط والغاز</t>
  </si>
  <si>
    <t>مجال التدريب</t>
  </si>
  <si>
    <t>تكنولوجيا المعلومات</t>
  </si>
  <si>
    <t>العمليات المصرفية</t>
  </si>
  <si>
    <t>التعدين</t>
  </si>
  <si>
    <t>الصناعات البتروكيماوية</t>
  </si>
  <si>
    <t>التدريب</t>
  </si>
  <si>
    <t>Training</t>
  </si>
  <si>
    <t>مصادر البيانات :</t>
  </si>
  <si>
    <t xml:space="preserve"> مراكز التدريب الخاصة
Private Training Centers</t>
  </si>
  <si>
    <t>Field of Training</t>
  </si>
  <si>
    <t>Administritive</t>
  </si>
  <si>
    <t>Information Technology</t>
  </si>
  <si>
    <t>Oil &amp; Gas</t>
  </si>
  <si>
    <t>Mining</t>
  </si>
  <si>
    <t>Banking Operations</t>
  </si>
  <si>
    <t>Pertro chemical Industries</t>
  </si>
  <si>
    <t>Occupational Safety and Security</t>
  </si>
  <si>
    <t>Total</t>
  </si>
  <si>
    <t xml:space="preserve"> اللغات
Languages</t>
  </si>
  <si>
    <t>Three months and more</t>
  </si>
  <si>
    <t xml:space="preserve"> Tow months and less than 3 months </t>
  </si>
  <si>
    <t>A month and less than 2 months</t>
  </si>
  <si>
    <t>Less then a month</t>
  </si>
  <si>
    <t>Less than 18</t>
  </si>
  <si>
    <t>المجموع</t>
  </si>
  <si>
    <t xml:space="preserve"> اللغات</t>
  </si>
  <si>
    <t>Administration</t>
  </si>
  <si>
    <t>Computer</t>
  </si>
  <si>
    <t>Languages</t>
  </si>
  <si>
    <t>Nationality</t>
  </si>
  <si>
    <t>Age Gourps</t>
  </si>
  <si>
    <t>فئات العمر</t>
  </si>
  <si>
    <t>الجنسية</t>
  </si>
  <si>
    <t>فترة التدريب</t>
  </si>
  <si>
    <t>Duration of Training</t>
  </si>
  <si>
    <t>وزارات ومؤسسات حكومية</t>
  </si>
  <si>
    <t xml:space="preserve"> مراكز التدريب الخاصة</t>
  </si>
  <si>
    <t>Private Training Centers</t>
  </si>
  <si>
    <t>Training Agency</t>
  </si>
  <si>
    <t>جهة التدريب</t>
  </si>
  <si>
    <t>18 - 24</t>
  </si>
  <si>
    <t>25 - 39</t>
  </si>
  <si>
    <t>40 +</t>
  </si>
  <si>
    <t>قطريون
Qataris</t>
  </si>
  <si>
    <t>غيرقطريين
Non-Qataris</t>
  </si>
  <si>
    <t>أقل من شهر</t>
  </si>
  <si>
    <t>شهر وأقل من شهرين</t>
  </si>
  <si>
    <t>18- 24</t>
  </si>
  <si>
    <t>أقل من 18</t>
  </si>
  <si>
    <t>الحاسب الآلي
Computer</t>
  </si>
  <si>
    <t>الحاسب الآلي</t>
  </si>
  <si>
    <t xml:space="preserve"> </t>
  </si>
  <si>
    <t>المتدربون حسب الجنسية والنوع وجهة التدريب</t>
  </si>
  <si>
    <t>القانون</t>
  </si>
  <si>
    <t>40+</t>
  </si>
  <si>
    <t>Law</t>
  </si>
  <si>
    <t>Training of teachers</t>
  </si>
  <si>
    <t>Data sources :</t>
  </si>
  <si>
    <t>المتدربون في المراكز التدريبية حسب جهة التدريب والنوع وفئات العمر</t>
  </si>
  <si>
    <t>Trainees at the private training centers according to the employment status, nationality, gender and field of training.</t>
  </si>
  <si>
    <t>إناث
Females</t>
  </si>
  <si>
    <t>الإدارة</t>
  </si>
  <si>
    <t>الإدارة
Administration</t>
  </si>
  <si>
    <t>جدول رقم (99)</t>
  </si>
  <si>
    <t>Table No. (99)</t>
  </si>
  <si>
    <t>Table No. (100)</t>
  </si>
  <si>
    <t>جدول رقم (101)</t>
  </si>
  <si>
    <t>Table No. (101)</t>
  </si>
  <si>
    <t>جدول رقم (102)</t>
  </si>
  <si>
    <t>Table No. (102)</t>
  </si>
  <si>
    <t>جدول رقم (103)</t>
  </si>
  <si>
    <t>Table No. (103)</t>
  </si>
  <si>
    <t>Table No. (104)</t>
  </si>
  <si>
    <t>جدول رقم (104)</t>
  </si>
  <si>
    <t>جدول رقم (105)</t>
  </si>
  <si>
    <t>Table No. (105)</t>
  </si>
  <si>
    <t>Table No. (106)</t>
  </si>
  <si>
    <t>جدول رقم (106)</t>
  </si>
  <si>
    <t>الإداري</t>
  </si>
  <si>
    <t>الأمن والسلامة المهنية</t>
  </si>
  <si>
    <t xml:space="preserve"> شهرين إلى أقل من ثلاثة أشهر</t>
  </si>
  <si>
    <t>ثلاثة أشهر فأكثر</t>
  </si>
  <si>
    <t>Foreign languages</t>
  </si>
  <si>
    <t>النقل الجوي والعمليات المرتبطة بها</t>
  </si>
  <si>
    <t>Air transport and related operations</t>
  </si>
  <si>
    <t>الادارة</t>
  </si>
  <si>
    <t>لغات</t>
  </si>
  <si>
    <t>حاسب</t>
  </si>
  <si>
    <t>أقل من 24</t>
  </si>
  <si>
    <t xml:space="preserve">25 - 39 </t>
  </si>
  <si>
    <t>ذكور</t>
  </si>
  <si>
    <t>إناث</t>
  </si>
  <si>
    <t>المتدربون في المراكزالتدريبية الحكومية والمختلطة والخاصة حسب الجنسية والنوع ومجال التدريب</t>
  </si>
  <si>
    <t>المتدربون في المراكز التدريبة الحكومية والمختلطة  حسب النوع وفترة التدريب</t>
  </si>
  <si>
    <t xml:space="preserve">Training in its modern concept becomes a strategic choice in the human resource development system. For this reason, it becomes an essential matter to set strategies for developing, updating and simplifying the work systems and methods in all institutions. Training should convey the right technical and practical skills in a way that keeps pace with the modern challenges in the changing work requirements. </t>
  </si>
  <si>
    <t>جدول رقم (107)</t>
  </si>
  <si>
    <t>Table No. (107)</t>
  </si>
  <si>
    <r>
      <rPr>
        <b/>
        <sz val="10"/>
        <rFont val="Arial"/>
        <family val="2"/>
      </rPr>
      <t>ذكور</t>
    </r>
    <r>
      <rPr>
        <b/>
        <sz val="11"/>
        <rFont val="Arial"/>
        <family val="2"/>
      </rPr>
      <t xml:space="preserve">
</t>
    </r>
    <r>
      <rPr>
        <b/>
        <sz val="8"/>
        <rFont val="Arial"/>
        <family val="2"/>
      </rPr>
      <t>Males</t>
    </r>
  </si>
  <si>
    <r>
      <rPr>
        <b/>
        <sz val="10"/>
        <rFont val="Arial"/>
        <family val="2"/>
      </rPr>
      <t>إناث</t>
    </r>
    <r>
      <rPr>
        <b/>
        <sz val="11"/>
        <rFont val="Arial"/>
        <family val="2"/>
      </rPr>
      <t xml:space="preserve">
</t>
    </r>
    <r>
      <rPr>
        <b/>
        <sz val="8"/>
        <rFont val="Arial"/>
        <family val="2"/>
      </rPr>
      <t>Females</t>
    </r>
  </si>
  <si>
    <t>لغات أجنبية</t>
  </si>
  <si>
    <t>Other (Scientific young )</t>
  </si>
  <si>
    <t xml:space="preserve">مؤسسات وشركات مختلطة </t>
  </si>
  <si>
    <t>جدول رقم (97)</t>
  </si>
  <si>
    <t>Table No. (97)</t>
  </si>
  <si>
    <t>جدول رقم (98)</t>
  </si>
  <si>
    <t>Table No. (98)</t>
  </si>
  <si>
    <t>جدول رقم (100)</t>
  </si>
  <si>
    <t>Electronic and Communication Technology</t>
  </si>
  <si>
    <t>_</t>
  </si>
  <si>
    <t>Govt. Ministries &amp; Corporations</t>
  </si>
  <si>
    <t xml:space="preserve">أصبح التدريب بمفهومه الحديث خياراً إستراتيجياً في منظومة تنمية الموارد البشرية، وبالتالي فإن وضع الإستراتيجيات للتطوير وتحديث وتبسيط نظم العمل وأساليبه بات أمراً ملحاً في جميع المؤسسات، فالتدريب ينبغي أن ينقل المهارات المناسبة الفنية منها والعملية بطريقة تواكب التحديات المتمثلة في متطلبات العمل المتغيرة. </t>
  </si>
  <si>
    <t xml:space="preserve">
This chapter including data collected from responding training center. Praivate educational centers are not included.</t>
  </si>
  <si>
    <t>التدريب الصحي</t>
  </si>
  <si>
    <t>Media and Journalist Training</t>
  </si>
  <si>
    <t>Health training</t>
  </si>
  <si>
    <t xml:space="preserve">
يتضمن هذا الفصل بيانات المراكز التدريبية المستجيبة ولا يشمل المراكز  التعليمية الخاصة.</t>
  </si>
  <si>
    <r>
      <t xml:space="preserve">إناث
</t>
    </r>
    <r>
      <rPr>
        <b/>
        <sz val="8"/>
        <rFont val="Arial"/>
        <family val="2"/>
      </rPr>
      <t>Females</t>
    </r>
  </si>
  <si>
    <r>
      <t xml:space="preserve">ذكور
</t>
    </r>
    <r>
      <rPr>
        <b/>
        <sz val="8"/>
        <rFont val="Arial"/>
        <family val="2"/>
      </rPr>
      <t>Males</t>
    </r>
  </si>
  <si>
    <r>
      <rPr>
        <b/>
        <sz val="12"/>
        <rFont val="Arial"/>
        <family val="2"/>
      </rPr>
      <t>الجنسية</t>
    </r>
    <r>
      <rPr>
        <b/>
        <sz val="10"/>
        <rFont val="Arial"/>
        <family val="2"/>
      </rPr>
      <t xml:space="preserve">  Nationality</t>
    </r>
  </si>
  <si>
    <r>
      <t xml:space="preserve">قطريون
</t>
    </r>
    <r>
      <rPr>
        <b/>
        <sz val="8"/>
        <rFont val="Arial"/>
        <family val="2"/>
      </rPr>
      <t>Qataris</t>
    </r>
  </si>
  <si>
    <r>
      <t xml:space="preserve">غيرقطريين
</t>
    </r>
    <r>
      <rPr>
        <b/>
        <sz val="8"/>
        <rFont val="Arial"/>
        <family val="2"/>
      </rPr>
      <t>Non-Qataris</t>
    </r>
  </si>
  <si>
    <r>
      <t xml:space="preserve">المجموع
</t>
    </r>
    <r>
      <rPr>
        <b/>
        <sz val="8"/>
        <rFont val="Arial"/>
        <family val="2"/>
      </rPr>
      <t>Total</t>
    </r>
  </si>
  <si>
    <r>
      <rPr>
        <b/>
        <sz val="11"/>
        <rFont val="Arial"/>
        <family val="2"/>
      </rPr>
      <t>عدد المدربين</t>
    </r>
    <r>
      <rPr>
        <b/>
        <sz val="10"/>
        <rFont val="Arial"/>
        <family val="2"/>
      </rPr>
      <t xml:space="preserve">
</t>
    </r>
    <r>
      <rPr>
        <b/>
        <sz val="9"/>
        <rFont val="Arial"/>
        <family val="2"/>
      </rPr>
      <t>No. of Trainers</t>
    </r>
  </si>
  <si>
    <r>
      <rPr>
        <b/>
        <sz val="11"/>
        <rFont val="Arial"/>
        <family val="2"/>
      </rPr>
      <t>عدد البرامج التدريبية</t>
    </r>
    <r>
      <rPr>
        <b/>
        <sz val="10"/>
        <rFont val="Arial"/>
        <family val="2"/>
      </rPr>
      <t xml:space="preserve">
</t>
    </r>
    <r>
      <rPr>
        <b/>
        <sz val="9"/>
        <rFont val="Arial"/>
        <family val="2"/>
      </rPr>
      <t>No.of Training programs</t>
    </r>
  </si>
  <si>
    <t>TRAINEES BY NATIONALITY, GENDER &amp; TRAINING AGENCY</t>
  </si>
  <si>
    <t>ذكور
 Males</t>
  </si>
  <si>
    <t>وزارات ومؤسسات حكومية
Govt. Ministries &amp; Corporations</t>
  </si>
  <si>
    <r>
      <t xml:space="preserve">مراكز التدريب الخاصة
</t>
    </r>
    <r>
      <rPr>
        <b/>
        <sz val="9"/>
        <rFont val="Arial"/>
        <family val="2"/>
      </rPr>
      <t>Private Training Centers</t>
    </r>
  </si>
  <si>
    <r>
      <t xml:space="preserve">مراكز حكومية
</t>
    </r>
    <r>
      <rPr>
        <b/>
        <sz val="9"/>
        <rFont val="Arial"/>
        <family val="2"/>
      </rPr>
      <t xml:space="preserve">Govt.Corporations </t>
    </r>
  </si>
  <si>
    <r>
      <t xml:space="preserve"> مراكز المؤسسات المختلطة
</t>
    </r>
    <r>
      <rPr>
        <b/>
        <sz val="9"/>
        <rFont val="Arial"/>
        <family val="2"/>
      </rPr>
      <t xml:space="preserve">Mixed Training Centers </t>
    </r>
  </si>
  <si>
    <t xml:space="preserve">TRAINEES AT THE TRAINING CENTERS BY TRAINING AGENCY, GENDER AND AGE GROUPS 
</t>
  </si>
  <si>
    <t>فئات العمر
(بالسنوات)</t>
  </si>
  <si>
    <t>Age Groups
(In Years)</t>
  </si>
  <si>
    <r>
      <t xml:space="preserve">المجموع العام
</t>
    </r>
    <r>
      <rPr>
        <b/>
        <sz val="9"/>
        <rFont val="Arial"/>
        <family val="2"/>
      </rPr>
      <t>Grand Total</t>
    </r>
  </si>
  <si>
    <r>
      <t xml:space="preserve">المجموع العام
</t>
    </r>
    <r>
      <rPr>
        <b/>
        <sz val="8"/>
        <rFont val="Arial"/>
        <family val="2"/>
      </rPr>
      <t>Grand Total</t>
    </r>
  </si>
  <si>
    <t>TRAINEES AT THE GOVERNMENTAL,MIXED AND PRIVATE TRAINING CENTERS
BY NATIONALITY, GENDER AND FIELD OF TRAINING</t>
  </si>
  <si>
    <t>تدريب إعلامي وصحفي</t>
  </si>
  <si>
    <t>تدريب المعلمين</t>
  </si>
  <si>
    <t>أخرى (علمية صغار السن)</t>
  </si>
  <si>
    <t>Other (Scientific young)</t>
  </si>
  <si>
    <t>المتدربون في المراكزالتدريبية الحكومية والمختلطة حسب الجنسية والنوع ومجال التدريب</t>
  </si>
  <si>
    <t>TRAINEES AT THE GOVERNMENTAL AND MIXED TRAINING CENTERS
BY NATIONALITY, GENDER AND FIELD OF TRAINING</t>
  </si>
  <si>
    <t>تكنولوجيا الالكترونيات والاتصالات</t>
  </si>
  <si>
    <t>TRAINEES AT THE GOVERNMENTAL AND MIXED TRAINING CENTERS
BY GENDER AND DURATION OF TRAINING</t>
  </si>
  <si>
    <t>فئات العمر
 (بالسنوات)</t>
  </si>
  <si>
    <t>قطريون</t>
  </si>
  <si>
    <t>غيرقطريين</t>
  </si>
  <si>
    <t>Qataris</t>
  </si>
  <si>
    <t>Non-Qataris</t>
  </si>
  <si>
    <t>Age Gourps
(In years)</t>
  </si>
  <si>
    <t>( - ) الحالة لاتنطبق.</t>
  </si>
  <si>
    <t>( - ) Condition Not Applicable.</t>
  </si>
  <si>
    <r>
      <rPr>
        <b/>
        <sz val="11"/>
        <rFont val="Arial"/>
        <family val="2"/>
      </rPr>
      <t>دراسات عليا</t>
    </r>
    <r>
      <rPr>
        <b/>
        <sz val="10"/>
        <rFont val="Arial"/>
        <family val="2"/>
      </rPr>
      <t xml:space="preserve">
</t>
    </r>
    <r>
      <rPr>
        <b/>
        <sz val="9"/>
        <rFont val="Arial"/>
        <family val="2"/>
      </rPr>
      <t>Higher Studies</t>
    </r>
  </si>
  <si>
    <r>
      <rPr>
        <b/>
        <sz val="11"/>
        <rFont val="Arial"/>
        <family val="2"/>
      </rPr>
      <t>المجموع العام</t>
    </r>
    <r>
      <rPr>
        <b/>
        <sz val="10"/>
        <rFont val="Arial"/>
        <family val="2"/>
      </rPr>
      <t xml:space="preserve">
</t>
    </r>
    <r>
      <rPr>
        <b/>
        <sz val="9"/>
        <rFont val="Arial"/>
        <family val="2"/>
      </rPr>
      <t>Grand Total</t>
    </r>
  </si>
  <si>
    <r>
      <t xml:space="preserve">جامعي
</t>
    </r>
    <r>
      <rPr>
        <b/>
        <sz val="9"/>
        <rFont val="Arial"/>
        <family val="2"/>
      </rPr>
      <t>University</t>
    </r>
  </si>
  <si>
    <r>
      <t xml:space="preserve">ثانوي
</t>
    </r>
    <r>
      <rPr>
        <b/>
        <sz val="9"/>
        <rFont val="Arial"/>
        <family val="2"/>
      </rPr>
      <t>Secandary</t>
    </r>
  </si>
  <si>
    <r>
      <t>أقل من ثانوي</t>
    </r>
    <r>
      <rPr>
        <sz val="11"/>
        <rFont val="Arial"/>
        <family val="2"/>
      </rPr>
      <t xml:space="preserve">
</t>
    </r>
    <r>
      <rPr>
        <b/>
        <sz val="9"/>
        <rFont val="Arial"/>
        <family val="2"/>
      </rPr>
      <t>Less than Secandary</t>
    </r>
  </si>
  <si>
    <t>TRAINEES AT THE PRIVATE TRAINING CENTERS BY EDUCATIONAL STATUS,
GENDER, NATIONALITY AND AGE GROUPS</t>
  </si>
  <si>
    <t>المتدربون في المراكز التدريبية الخاصة حسب الحالة التعليمية والنوع والجنسية وفئات العمر</t>
  </si>
  <si>
    <t xml:space="preserve">المتدربون في المراكز التدريبية الخاصة (الذين يعملون) حسب الحالة التعليمية والنوع والجنسية وفئات العمر </t>
  </si>
  <si>
    <r>
      <rPr>
        <b/>
        <sz val="12"/>
        <rFont val="Arial"/>
        <family val="2"/>
      </rPr>
      <t>الحالة التعليمية</t>
    </r>
    <r>
      <rPr>
        <b/>
        <sz val="11"/>
        <rFont val="Arial"/>
        <family val="2"/>
      </rPr>
      <t xml:space="preserve">
</t>
    </r>
    <r>
      <rPr>
        <b/>
        <sz val="10"/>
        <rFont val="Arial"/>
        <family val="2"/>
      </rPr>
      <t>Educational Status</t>
    </r>
  </si>
  <si>
    <t xml:space="preserve">المتدربون في المراكز التدريبية الخاصة ( الذين لا يعملون) حسب الحالة التعليمية والنوع والجنسية وفئات العمر </t>
  </si>
  <si>
    <r>
      <rPr>
        <b/>
        <sz val="12"/>
        <rFont val="Arial"/>
        <family val="2"/>
      </rPr>
      <t>الحالة العملية</t>
    </r>
    <r>
      <rPr>
        <b/>
        <sz val="10"/>
        <rFont val="Arial"/>
        <family val="2"/>
      </rPr>
      <t xml:space="preserve">
Employment Status</t>
    </r>
  </si>
  <si>
    <t>المتدربون في  المراكز التدريبية الخاصة حسب  الحالة العملية والنوع والجنسية ومجال التدريب</t>
  </si>
  <si>
    <r>
      <rPr>
        <b/>
        <sz val="11"/>
        <rFont val="Arial"/>
        <family val="2"/>
      </rPr>
      <t>يعملون</t>
    </r>
    <r>
      <rPr>
        <b/>
        <sz val="10"/>
        <rFont val="Arial"/>
        <family val="2"/>
      </rPr>
      <t xml:space="preserve">
</t>
    </r>
    <r>
      <rPr>
        <b/>
        <sz val="9"/>
        <rFont val="Arial"/>
        <family val="2"/>
      </rPr>
      <t>With Jobs</t>
    </r>
  </si>
  <si>
    <r>
      <rPr>
        <b/>
        <sz val="11"/>
        <rFont val="Arial"/>
        <family val="2"/>
      </rPr>
      <t>لا يعملون</t>
    </r>
    <r>
      <rPr>
        <b/>
        <sz val="10"/>
        <rFont val="Arial"/>
        <family val="2"/>
      </rPr>
      <t xml:space="preserve">
</t>
    </r>
    <r>
      <rPr>
        <b/>
        <sz val="9"/>
        <rFont val="Arial"/>
        <family val="2"/>
      </rPr>
      <t>Without Jobs</t>
    </r>
  </si>
  <si>
    <r>
      <rPr>
        <b/>
        <sz val="12"/>
        <rFont val="Arial"/>
        <family val="2"/>
      </rPr>
      <t>مجال التدريب</t>
    </r>
    <r>
      <rPr>
        <b/>
        <sz val="10"/>
        <rFont val="Arial"/>
        <family val="2"/>
      </rPr>
      <t xml:space="preserve">
Field of Training</t>
    </r>
  </si>
  <si>
    <r>
      <t xml:space="preserve">الإدارة
</t>
    </r>
    <r>
      <rPr>
        <b/>
        <sz val="9"/>
        <rFont val="Arial"/>
        <family val="2"/>
      </rPr>
      <t>Administration</t>
    </r>
  </si>
  <si>
    <r>
      <t xml:space="preserve">الحاسب الآلي
</t>
    </r>
    <r>
      <rPr>
        <b/>
        <sz val="9"/>
        <rFont val="Arial"/>
        <family val="2"/>
      </rPr>
      <t>Computer</t>
    </r>
  </si>
  <si>
    <r>
      <t xml:space="preserve"> اللغات</t>
    </r>
    <r>
      <rPr>
        <b/>
        <sz val="9"/>
        <rFont val="Arial"/>
        <family val="2"/>
      </rPr>
      <t xml:space="preserve">
Languages</t>
    </r>
  </si>
  <si>
    <t>المتدربون في  المراكز التدريبية الخاصة حسب مجال التدريب والنوع والجنسية وفئات العمر</t>
  </si>
  <si>
    <r>
      <t xml:space="preserve">دراسات عليا
</t>
    </r>
    <r>
      <rPr>
        <b/>
        <sz val="9"/>
        <rFont val="Arial"/>
        <family val="2"/>
      </rPr>
      <t>Higher Studies</t>
    </r>
  </si>
  <si>
    <r>
      <t xml:space="preserve">أقل من ثانوي
</t>
    </r>
    <r>
      <rPr>
        <b/>
        <sz val="9"/>
        <rFont val="Arial"/>
        <family val="2"/>
      </rPr>
      <t>Less than Secandary</t>
    </r>
  </si>
  <si>
    <t>TRAINEES AT THE PRIVATE TRAINING CENTERS ACCORDING TO THE EDUCATIONAL STATUS, 
GENDER, NATIONALITY AND FIELD OF TRAINING</t>
  </si>
  <si>
    <t>المتدربون في  المراكز التدريبية الخاصة حسب الحالة التعليمية والنوع والجنسية ومجال التدريب</t>
  </si>
  <si>
    <t>TRAINEES AT THE PRIVATE TRAINING CENTERS BY FIELD OF TRAINING,
GENDER, NATIONALITY AND AGE GROUPS</t>
  </si>
  <si>
    <t>* مراكز التدريب في الوزارات والمؤسسات الحكومية.</t>
  </si>
  <si>
    <t>* مراكز التدريب في المؤسسات المختلطة.</t>
  </si>
  <si>
    <t>* المراكز التدريبية الخاصة.</t>
  </si>
  <si>
    <t>* Mixed Training Centers.</t>
  </si>
  <si>
    <t>* Government Centers.</t>
  </si>
  <si>
    <t>* Private Centers.</t>
  </si>
  <si>
    <r>
      <rPr>
        <b/>
        <sz val="11"/>
        <rFont val="Arial"/>
        <family val="2"/>
      </rPr>
      <t>عدد المراكز</t>
    </r>
    <r>
      <rPr>
        <sz val="10"/>
        <rFont val="Arial"/>
        <family val="2"/>
      </rPr>
      <t xml:space="preserve">
</t>
    </r>
    <r>
      <rPr>
        <b/>
        <sz val="9"/>
        <rFont val="Arial"/>
        <family val="2"/>
      </rPr>
      <t>No.of Centers</t>
    </r>
  </si>
  <si>
    <t>مؤسسات وشركات مختلطة 
Mixed Training Centers</t>
  </si>
  <si>
    <r>
      <t xml:space="preserve">Nationality  </t>
    </r>
    <r>
      <rPr>
        <b/>
        <sz val="12"/>
        <rFont val="Arial"/>
        <family val="2"/>
      </rPr>
      <t>الجنسية</t>
    </r>
    <r>
      <rPr>
        <b/>
        <sz val="10"/>
        <rFont val="Arial"/>
        <family val="2"/>
      </rPr>
      <t xml:space="preserve">  </t>
    </r>
  </si>
  <si>
    <r>
      <rPr>
        <b/>
        <sz val="11"/>
        <rFont val="Arial"/>
        <family val="2"/>
      </rPr>
      <t>مراكز حكومية</t>
    </r>
    <r>
      <rPr>
        <b/>
        <sz val="10"/>
        <rFont val="Arial"/>
        <family val="2"/>
      </rPr>
      <t xml:space="preserve">
</t>
    </r>
    <r>
      <rPr>
        <b/>
        <sz val="9"/>
        <rFont val="Arial"/>
        <family val="2"/>
      </rPr>
      <t xml:space="preserve">Govt.Corporations </t>
    </r>
  </si>
  <si>
    <r>
      <t xml:space="preserve"> </t>
    </r>
    <r>
      <rPr>
        <b/>
        <sz val="11"/>
        <rFont val="Arial"/>
        <family val="2"/>
      </rPr>
      <t>مراكز المؤسسات المختلطة</t>
    </r>
    <r>
      <rPr>
        <b/>
        <sz val="10"/>
        <rFont val="Arial"/>
        <family val="2"/>
      </rPr>
      <t xml:space="preserve">
</t>
    </r>
    <r>
      <rPr>
        <b/>
        <sz val="9"/>
        <rFont val="Arial"/>
        <family val="2"/>
      </rPr>
      <t xml:space="preserve">Mixed Training Centers </t>
    </r>
  </si>
  <si>
    <t>TRAINEES AT THE PRIVATE TRAINING CENTERS BY EMPLOYMENT STATUS, 
GENDER, NATIONALITY AND FIELD OF TRAINING</t>
  </si>
  <si>
    <t>Mixed Establishments &amp; Corporation</t>
  </si>
  <si>
    <t>TRAINEES AT PRIVATE TRAINING CENTERS (EMPLOYED) BY THE EDUCATIONAL STATUS,
 GENDER, NATIONALITY AND AGE GROUP</t>
  </si>
  <si>
    <t>TRAINEES IN PRIVATE TRAINING CENTERS (UNEMPLOYED) BY EDUCATIONAL LEVEL,
 GENDER, NATIONALITY AND AGE GROUPS</t>
  </si>
</sst>
</file>

<file path=xl/styles.xml><?xml version="1.0" encoding="utf-8"?>
<styleSheet xmlns="http://schemas.openxmlformats.org/spreadsheetml/2006/main">
  <numFmts count="38">
    <numFmt numFmtId="5" formatCode="&quot;ر.ق.&quot;\ #,##0_-;&quot;ر.ق.&quot;\ #,##0\-"/>
    <numFmt numFmtId="6" formatCode="&quot;ر.ق.&quot;\ #,##0_-;[Red]&quot;ر.ق.&quot;\ #,##0\-"/>
    <numFmt numFmtId="7" formatCode="&quot;ر.ق.&quot;\ #,##0.00_-;&quot;ر.ق.&quot;\ #,##0.00\-"/>
    <numFmt numFmtId="8" formatCode="&quot;ر.ق.&quot;\ #,##0.00_-;[Red]&quot;ر.ق.&quot;\ #,##0.00\-"/>
    <numFmt numFmtId="42" formatCode="_-&quot;ر.ق.&quot;\ * #,##0_-;_-&quot;ر.ق.&quot;\ * #,##0\-;_-&quot;ر.ق.&quot;\ * &quot;-&quot;_-;_-@_-"/>
    <numFmt numFmtId="41" formatCode="_-* #,##0_-;_-* #,##0\-;_-* &quot;-&quot;_-;_-@_-"/>
    <numFmt numFmtId="44" formatCode="_-&quot;ر.ق.&quot;\ * #,##0.00_-;_-&quot;ر.ق.&quot;\ * #,##0.00\-;_-&quot;ر.ق.&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4001]dd\ mmmm\,\ yyyy"/>
    <numFmt numFmtId="185" formatCode="[$-4001]hh:mm:ss\ AM/PM"/>
    <numFmt numFmtId="186" formatCode="[$-1020000]B1d\ mmmm\ yyyy;@"/>
    <numFmt numFmtId="187" formatCode="mmm\-yyyy"/>
    <numFmt numFmtId="188" formatCode="B1mmm\-yy"/>
    <numFmt numFmtId="189" formatCode="[$-409]d/mmm/yyyy;@"/>
    <numFmt numFmtId="190" formatCode="B1dd\-mmm\-yy"/>
    <numFmt numFmtId="191" formatCode="m/d;@"/>
    <numFmt numFmtId="192" formatCode="[$-409]d\-mmm\-yyyy;@"/>
    <numFmt numFmtId="193" formatCode="[$-1010000]yyyy/mm/dd;@"/>
  </numFmts>
  <fonts count="84">
    <font>
      <sz val="10"/>
      <name val="Arial"/>
      <family val="0"/>
    </font>
    <font>
      <b/>
      <sz val="12"/>
      <name val="Arial"/>
      <family val="2"/>
    </font>
    <font>
      <b/>
      <sz val="10"/>
      <name val="Arial"/>
      <family val="2"/>
    </font>
    <font>
      <b/>
      <sz val="14"/>
      <name val="Arial"/>
      <family val="2"/>
    </font>
    <font>
      <b/>
      <sz val="11"/>
      <name val="Arial"/>
      <family val="2"/>
    </font>
    <font>
      <b/>
      <sz val="14"/>
      <color indexed="12"/>
      <name val="Arial"/>
      <family val="2"/>
    </font>
    <font>
      <b/>
      <sz val="16"/>
      <name val="Arial"/>
      <family val="2"/>
    </font>
    <font>
      <b/>
      <sz val="9"/>
      <name val="Arial"/>
      <family val="2"/>
    </font>
    <font>
      <b/>
      <sz val="8"/>
      <name val="Arial"/>
      <family val="2"/>
    </font>
    <font>
      <sz val="8"/>
      <name val="Arial"/>
      <family val="2"/>
    </font>
    <font>
      <sz val="14"/>
      <name val="Calibri"/>
      <family val="2"/>
    </font>
    <font>
      <b/>
      <sz val="17"/>
      <name val="Arial"/>
      <family val="2"/>
    </font>
    <font>
      <b/>
      <sz val="20"/>
      <name val="Sakkal Majalla"/>
      <family val="0"/>
    </font>
    <font>
      <b/>
      <sz val="12"/>
      <name val="Sakkal Majalla"/>
      <family val="0"/>
    </font>
    <font>
      <b/>
      <sz val="18"/>
      <name val="Sakkal Majalla"/>
      <family val="0"/>
    </font>
    <font>
      <sz val="11"/>
      <name val="Arial"/>
      <family val="2"/>
    </font>
    <font>
      <b/>
      <sz val="13"/>
      <name val="Sakkal Majalla"/>
      <family val="0"/>
    </font>
    <font>
      <sz val="10"/>
      <color indexed="8"/>
      <name val="Calibri"/>
      <family val="0"/>
    </font>
    <font>
      <sz val="10"/>
      <color indexed="8"/>
      <name val="Arial"/>
      <family val="0"/>
    </font>
    <font>
      <sz val="11"/>
      <color indexed="8"/>
      <name val="Arial"/>
      <family val="0"/>
    </font>
    <font>
      <b/>
      <sz val="10"/>
      <color indexed="8"/>
      <name val="Arial"/>
      <family val="0"/>
    </font>
    <font>
      <b/>
      <sz val="10.5"/>
      <color indexed="8"/>
      <name val="Arial"/>
      <family val="0"/>
    </font>
    <font>
      <b/>
      <sz val="11"/>
      <color indexed="8"/>
      <name val="Arial"/>
      <family val="0"/>
    </font>
    <font>
      <b/>
      <sz val="10.5"/>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48"/>
      <color indexed="12"/>
      <name val="AGA Arabesque Desktop"/>
      <family val="0"/>
    </font>
    <font>
      <b/>
      <sz val="28"/>
      <color indexed="12"/>
      <name val="Arial"/>
      <family val="2"/>
    </font>
    <font>
      <b/>
      <sz val="20"/>
      <color indexed="12"/>
      <name val="Calibri"/>
      <family val="2"/>
    </font>
    <font>
      <b/>
      <sz val="16"/>
      <color indexed="12"/>
      <name val="Arial"/>
      <family val="2"/>
    </font>
    <font>
      <sz val="10"/>
      <color indexed="10"/>
      <name val="Arial"/>
      <family val="2"/>
    </font>
    <font>
      <b/>
      <sz val="10"/>
      <color indexed="8"/>
      <name val="Calibri"/>
      <family val="2"/>
    </font>
    <font>
      <b/>
      <sz val="26"/>
      <color indexed="12"/>
      <name val="Arial"/>
      <family val="0"/>
    </font>
    <font>
      <sz val="54"/>
      <color indexed="12"/>
      <name val="Calibri"/>
      <family val="0"/>
    </font>
    <font>
      <b/>
      <sz val="18"/>
      <color indexed="12"/>
      <name val="Arial"/>
      <family val="0"/>
    </font>
    <font>
      <b/>
      <sz val="18"/>
      <color indexed="12"/>
      <name val="Arial Rounded MT Bold"/>
      <family val="0"/>
    </font>
    <font>
      <sz val="18"/>
      <color indexed="12"/>
      <name val="Arial Rounded MT Bold"/>
      <family val="0"/>
    </font>
    <font>
      <b/>
      <sz val="15"/>
      <color indexed="8"/>
      <name val="Calibri"/>
      <family val="0"/>
    </font>
    <font>
      <b/>
      <sz val="15"/>
      <color indexed="8"/>
      <name val="Arial"/>
      <family val="0"/>
    </font>
    <font>
      <b/>
      <sz val="12"/>
      <color indexed="8"/>
      <name val="Arial"/>
      <family val="0"/>
    </font>
    <font>
      <b/>
      <sz val="1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48"/>
      <color rgb="FF0000FF"/>
      <name val="AGA Arabesque Desktop"/>
      <family val="0"/>
    </font>
    <font>
      <b/>
      <sz val="28"/>
      <color rgb="FF0000FF"/>
      <name val="Arial"/>
      <family val="2"/>
    </font>
    <font>
      <b/>
      <sz val="20"/>
      <color rgb="FF0000FF"/>
      <name val="Calibri"/>
      <family val="2"/>
    </font>
    <font>
      <b/>
      <sz val="16"/>
      <color rgb="FF0000FF"/>
      <name val="Arial"/>
      <family val="2"/>
    </font>
    <font>
      <sz val="10"/>
      <color rgb="FFFF0000"/>
      <name val="Arial"/>
      <family val="2"/>
    </font>
    <font>
      <sz val="10"/>
      <color rgb="FF000000"/>
      <name val="Calibri"/>
      <family val="2"/>
    </font>
    <font>
      <b/>
      <sz val="10"/>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color indexed="60"/>
      </left>
      <right style="medium">
        <color indexed="60"/>
      </right>
      <top style="medium">
        <color indexed="60"/>
      </top>
      <bottom style="medium">
        <color indexed="6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60"/>
      </left>
      <right style="medium">
        <color indexed="60"/>
      </right>
      <top>
        <color indexed="63"/>
      </top>
      <bottom>
        <color indexed="63"/>
      </bottom>
    </border>
    <border>
      <left style="medium">
        <color theme="0"/>
      </left>
      <right style="medium">
        <color theme="0"/>
      </right>
      <top style="medium">
        <color theme="0"/>
      </top>
      <bottom style="medium">
        <color theme="0"/>
      </bottom>
    </border>
    <border>
      <left style="medium">
        <color theme="0"/>
      </left>
      <right style="medium">
        <color theme="0"/>
      </right>
      <top style="medium">
        <color theme="0"/>
      </top>
      <bottom>
        <color indexed="63"/>
      </bottom>
    </border>
    <border>
      <left style="medium">
        <color theme="0"/>
      </left>
      <right style="medium">
        <color theme="0"/>
      </right>
      <top style="thin"/>
      <bottom style="thin"/>
    </border>
    <border>
      <left style="medium">
        <color theme="0"/>
      </left>
      <right style="medium">
        <color theme="0"/>
      </right>
      <top>
        <color indexed="63"/>
      </top>
      <bottom style="medium">
        <color theme="0"/>
      </bottom>
    </border>
    <border>
      <left>
        <color indexed="63"/>
      </left>
      <right style="medium">
        <color theme="0"/>
      </right>
      <top>
        <color indexed="63"/>
      </top>
      <bottom style="medium">
        <color theme="0"/>
      </bottom>
    </border>
    <border>
      <left style="medium">
        <color theme="0"/>
      </left>
      <right>
        <color indexed="63"/>
      </right>
      <top>
        <color indexed="63"/>
      </top>
      <bottom style="medium">
        <color theme="0"/>
      </bottom>
    </border>
    <border>
      <left/>
      <right/>
      <top style="thin"/>
      <bottom/>
    </border>
    <border>
      <left>
        <color indexed="63"/>
      </left>
      <right style="medium">
        <color theme="0"/>
      </right>
      <top style="medium">
        <color theme="0"/>
      </top>
      <bottom style="medium">
        <color theme="0"/>
      </bottom>
    </border>
    <border>
      <left style="medium">
        <color theme="0"/>
      </left>
      <right>
        <color indexed="63"/>
      </right>
      <top style="medium">
        <color theme="0"/>
      </top>
      <bottom style="medium">
        <color theme="0"/>
      </bottom>
    </border>
    <border>
      <left>
        <color indexed="63"/>
      </left>
      <right style="medium">
        <color theme="0"/>
      </right>
      <top style="medium">
        <color theme="0"/>
      </top>
      <bottom>
        <color indexed="63"/>
      </bottom>
    </border>
    <border>
      <left>
        <color indexed="63"/>
      </left>
      <right style="medium">
        <color theme="0"/>
      </right>
      <top style="thin"/>
      <bottom style="thin"/>
    </border>
    <border>
      <left style="medium">
        <color theme="0"/>
      </left>
      <right>
        <color indexed="63"/>
      </right>
      <top style="thin"/>
      <bottom style="thin"/>
    </border>
    <border>
      <left>
        <color indexed="63"/>
      </left>
      <right>
        <color indexed="63"/>
      </right>
      <top>
        <color indexed="63"/>
      </top>
      <bottom style="thin"/>
    </border>
    <border>
      <left style="medium">
        <color theme="0"/>
      </left>
      <right>
        <color indexed="63"/>
      </right>
      <top>
        <color indexed="63"/>
      </top>
      <bottom>
        <color indexed="63"/>
      </bottom>
    </border>
    <border>
      <left style="medium">
        <color theme="0"/>
      </left>
      <right style="medium">
        <color theme="0"/>
      </right>
      <top style="thin"/>
      <bottom style="medium">
        <color theme="0"/>
      </bottom>
    </border>
    <border>
      <left style="medium">
        <color theme="0"/>
      </left>
      <right style="medium">
        <color theme="0"/>
      </right>
      <top style="medium">
        <color theme="0"/>
      </top>
      <bottom style="thin"/>
    </border>
    <border>
      <left style="medium">
        <color theme="0"/>
      </left>
      <right style="medium">
        <color theme="0"/>
      </right>
      <top>
        <color indexed="63"/>
      </top>
      <bottom>
        <color indexed="63"/>
      </bottom>
    </border>
    <border>
      <left style="medium"/>
      <right style="medium"/>
      <top>
        <color indexed="63"/>
      </top>
      <bottom style="medium"/>
    </border>
    <border>
      <left style="medium">
        <color theme="0"/>
      </left>
      <right style="medium">
        <color theme="0"/>
      </right>
      <top>
        <color indexed="63"/>
      </top>
      <bottom style="thin"/>
    </border>
    <border>
      <left style="medium">
        <color theme="0"/>
      </left>
      <right>
        <color indexed="63"/>
      </right>
      <top style="medium">
        <color theme="0"/>
      </top>
      <bottom>
        <color indexed="63"/>
      </bottom>
    </border>
    <border>
      <left>
        <color indexed="63"/>
      </left>
      <right style="medium">
        <color theme="0"/>
      </right>
      <top>
        <color indexed="63"/>
      </top>
      <bottom>
        <color indexed="63"/>
      </bottom>
    </border>
    <border>
      <left style="medium">
        <color theme="0"/>
      </left>
      <right style="medium">
        <color theme="0"/>
      </right>
      <top style="thin">
        <color theme="1"/>
      </top>
      <bottom style="medium">
        <color theme="0"/>
      </bottom>
    </border>
    <border>
      <left>
        <color indexed="63"/>
      </left>
      <right style="medium">
        <color theme="0"/>
      </right>
      <top style="thin"/>
      <bottom style="medium">
        <color theme="0"/>
      </bottom>
    </border>
    <border>
      <left>
        <color indexed="63"/>
      </left>
      <right style="medium">
        <color theme="0"/>
      </right>
      <top style="medium">
        <color theme="0"/>
      </top>
      <bottom style="thin"/>
    </border>
    <border>
      <left style="medium">
        <color theme="0"/>
      </left>
      <right>
        <color indexed="63"/>
      </right>
      <top style="thin"/>
      <bottom>
        <color indexed="63"/>
      </bottom>
    </border>
    <border>
      <left>
        <color indexed="63"/>
      </left>
      <right style="medium">
        <color theme="0"/>
      </right>
      <top style="thin"/>
      <bottom>
        <color indexed="63"/>
      </bottom>
    </border>
    <border>
      <left style="medium">
        <color theme="0"/>
      </left>
      <right>
        <color indexed="63"/>
      </right>
      <top style="thin"/>
      <bottom style="medium">
        <color theme="0"/>
      </bottom>
    </border>
    <border>
      <left style="medium">
        <color theme="0"/>
      </left>
      <right>
        <color indexed="63"/>
      </right>
      <top style="medium">
        <color theme="0"/>
      </top>
      <bottom style="thin"/>
    </border>
    <border>
      <left style="medium">
        <color theme="0"/>
      </left>
      <right>
        <color indexed="63"/>
      </right>
      <top>
        <color indexed="63"/>
      </top>
      <bottom style="thin"/>
    </border>
    <border>
      <left>
        <color indexed="63"/>
      </left>
      <right style="medium">
        <color theme="0"/>
      </right>
      <top>
        <color indexed="63"/>
      </top>
      <bottom style="thin"/>
    </border>
    <border>
      <left style="medium">
        <color theme="0"/>
      </left>
      <right style="medium">
        <color theme="0"/>
      </right>
      <top style="thin"/>
      <bottom>
        <color indexed="63"/>
      </bottom>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5" fillId="0" borderId="0" applyAlignment="0">
      <protection/>
    </xf>
    <xf numFmtId="1" fontId="1" fillId="30" borderId="3">
      <alignment horizontal="center" vertical="center"/>
      <protection/>
    </xf>
    <xf numFmtId="0" fontId="4" fillId="30" borderId="3">
      <alignment horizontal="center" vertical="center" wrapText="1"/>
      <protection/>
    </xf>
    <xf numFmtId="0" fontId="8" fillId="30" borderId="3">
      <alignment horizontal="center" vertical="center" wrapText="1"/>
      <protection/>
    </xf>
    <xf numFmtId="0" fontId="66" fillId="0" borderId="4" applyNumberFormat="0" applyFill="0" applyAlignment="0" applyProtection="0"/>
    <xf numFmtId="0" fontId="67" fillId="0" borderId="5" applyNumberFormat="0" applyFill="0" applyAlignment="0" applyProtection="0"/>
    <xf numFmtId="0" fontId="68" fillId="0" borderId="6"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1" borderId="1" applyNumberFormat="0" applyAlignment="0" applyProtection="0"/>
    <xf numFmtId="0" fontId="71" fillId="0" borderId="7" applyNumberFormat="0" applyFill="0" applyAlignment="0" applyProtection="0"/>
    <xf numFmtId="0" fontId="72" fillId="32" borderId="0" applyNumberFormat="0" applyBorder="0" applyAlignment="0" applyProtection="0"/>
    <xf numFmtId="0" fontId="0" fillId="0" borderId="0">
      <alignment/>
      <protection/>
    </xf>
    <xf numFmtId="0" fontId="0" fillId="0" borderId="0">
      <alignment/>
      <protection/>
    </xf>
    <xf numFmtId="0" fontId="58" fillId="0" borderId="0">
      <alignment/>
      <protection/>
    </xf>
    <xf numFmtId="0" fontId="0" fillId="33" borderId="8" applyNumberFormat="0" applyFont="0" applyAlignment="0" applyProtection="0"/>
    <xf numFmtId="0" fontId="73" fillId="27" borderId="9"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10" applyNumberFormat="0" applyFill="0" applyAlignment="0" applyProtection="0"/>
    <xf numFmtId="0" fontId="1" fillId="30" borderId="11">
      <alignment horizontal="right" vertical="center" wrapText="1" indent="1" readingOrder="2"/>
      <protection/>
    </xf>
    <xf numFmtId="0" fontId="1" fillId="30" borderId="11">
      <alignment horizontal="right" vertical="center" wrapText="1" indent="1" readingOrder="2"/>
      <protection/>
    </xf>
    <xf numFmtId="0" fontId="0" fillId="0" borderId="11">
      <alignment horizontal="right" vertical="center" indent="1"/>
      <protection/>
    </xf>
    <xf numFmtId="0" fontId="0" fillId="30" borderId="11">
      <alignment horizontal="left" vertical="center" wrapText="1" indent="1"/>
      <protection/>
    </xf>
    <xf numFmtId="0" fontId="76" fillId="0" borderId="0" applyNumberFormat="0" applyFill="0" applyBorder="0" applyAlignment="0" applyProtection="0"/>
  </cellStyleXfs>
  <cellXfs count="245">
    <xf numFmtId="0" fontId="0" fillId="0" borderId="0" xfId="0" applyAlignment="1">
      <alignment/>
    </xf>
    <xf numFmtId="0" fontId="1" fillId="0" borderId="0" xfId="0" applyFont="1" applyAlignment="1">
      <alignment/>
    </xf>
    <xf numFmtId="0" fontId="1" fillId="0" borderId="0" xfId="0" applyFont="1" applyAlignment="1">
      <alignment/>
    </xf>
    <xf numFmtId="0" fontId="2" fillId="34" borderId="12" xfId="69" applyFont="1" applyFill="1" applyBorder="1" applyAlignment="1">
      <alignment horizontal="center" vertical="center" wrapText="1" readingOrder="2"/>
      <protection/>
    </xf>
    <xf numFmtId="0" fontId="2" fillId="0" borderId="12" xfId="69" applyFont="1" applyFill="1" applyBorder="1" applyAlignment="1">
      <alignment horizontal="center" vertical="center" wrapText="1" readingOrder="2"/>
      <protection/>
    </xf>
    <xf numFmtId="0" fontId="1" fillId="0" borderId="0" xfId="0" applyFont="1" applyBorder="1" applyAlignment="1">
      <alignment vertical="center"/>
    </xf>
    <xf numFmtId="0" fontId="0" fillId="0" borderId="0" xfId="0" applyAlignment="1">
      <alignment vertical="center"/>
    </xf>
    <xf numFmtId="0" fontId="0" fillId="0" borderId="0" xfId="62">
      <alignment/>
      <protection/>
    </xf>
    <xf numFmtId="0" fontId="6" fillId="0" borderId="0" xfId="62" applyFont="1">
      <alignment/>
      <protection/>
    </xf>
    <xf numFmtId="0" fontId="0" fillId="35" borderId="0" xfId="62" applyFill="1">
      <alignment/>
      <protection/>
    </xf>
    <xf numFmtId="0" fontId="77" fillId="35" borderId="0" xfId="62" applyFont="1" applyFill="1" applyAlignment="1">
      <alignment horizontal="center" vertical="center"/>
      <protection/>
    </xf>
    <xf numFmtId="0" fontId="78" fillId="35" borderId="0" xfId="62" applyFont="1" applyFill="1" applyAlignment="1">
      <alignment horizontal="center" vertical="center" readingOrder="1"/>
      <protection/>
    </xf>
    <xf numFmtId="0" fontId="79" fillId="35" borderId="0" xfId="62" applyFont="1" applyFill="1" applyAlignment="1">
      <alignment horizontal="center" vertical="center"/>
      <protection/>
    </xf>
    <xf numFmtId="0" fontId="80" fillId="35" borderId="0" xfId="62" applyFont="1" applyFill="1" applyAlignment="1">
      <alignment horizontal="center" vertical="center"/>
      <protection/>
    </xf>
    <xf numFmtId="3" fontId="0" fillId="36" borderId="12" xfId="71" applyNumberFormat="1" applyFont="1" applyFill="1" applyBorder="1" applyAlignment="1">
      <alignment horizontal="right" vertical="center" indent="1"/>
      <protection/>
    </xf>
    <xf numFmtId="3" fontId="0" fillId="0" borderId="13" xfId="71" applyNumberFormat="1" applyFont="1" applyFill="1" applyBorder="1" applyAlignment="1">
      <alignment horizontal="right" vertical="center" indent="1"/>
      <protection/>
    </xf>
    <xf numFmtId="3" fontId="2" fillId="36" borderId="14" xfId="68" applyNumberFormat="1" applyFont="1" applyFill="1" applyBorder="1" applyAlignment="1">
      <alignment horizontal="right" vertical="center" indent="1"/>
    </xf>
    <xf numFmtId="3" fontId="0" fillId="0" borderId="15" xfId="71" applyNumberFormat="1" applyFont="1" applyFill="1" applyBorder="1" applyAlignment="1">
      <alignment horizontal="right" vertical="center" indent="1"/>
      <protection/>
    </xf>
    <xf numFmtId="1" fontId="4" fillId="0" borderId="0" xfId="62" applyNumberFormat="1" applyFont="1" applyBorder="1" applyAlignment="1">
      <alignment horizontal="center" vertical="center"/>
      <protection/>
    </xf>
    <xf numFmtId="1" fontId="2" fillId="0" borderId="0" xfId="62" applyNumberFormat="1" applyFont="1" applyBorder="1" applyAlignment="1">
      <alignment horizontal="center" vertical="center"/>
      <protection/>
    </xf>
    <xf numFmtId="1" fontId="2" fillId="0" borderId="0" xfId="62" applyNumberFormat="1" applyFont="1" applyAlignment="1">
      <alignment horizontal="center" vertical="center"/>
      <protection/>
    </xf>
    <xf numFmtId="0" fontId="4" fillId="0" borderId="0" xfId="62" applyFont="1" applyBorder="1" applyAlignment="1">
      <alignment horizontal="center" vertical="center" wrapText="1"/>
      <protection/>
    </xf>
    <xf numFmtId="0" fontId="2" fillId="0" borderId="0" xfId="62" applyFont="1" applyBorder="1" applyAlignment="1">
      <alignment horizontal="center" vertical="center" wrapText="1"/>
      <protection/>
    </xf>
    <xf numFmtId="0" fontId="2" fillId="0" borderId="0" xfId="62" applyFont="1" applyAlignment="1">
      <alignment horizontal="center" vertical="center" wrapText="1"/>
      <protection/>
    </xf>
    <xf numFmtId="0" fontId="4" fillId="0" borderId="0" xfId="62" applyFont="1" applyBorder="1" applyAlignment="1">
      <alignment horizontal="center" vertical="center"/>
      <protection/>
    </xf>
    <xf numFmtId="0" fontId="1" fillId="0" borderId="0" xfId="62" applyFont="1" applyBorder="1" applyAlignment="1">
      <alignment horizontal="center" vertical="center"/>
      <protection/>
    </xf>
    <xf numFmtId="0" fontId="1" fillId="0" borderId="0" xfId="62" applyFont="1" applyAlignment="1">
      <alignment horizontal="center" vertical="center"/>
      <protection/>
    </xf>
    <xf numFmtId="0" fontId="2" fillId="0" borderId="16" xfId="70" applyFont="1" applyFill="1" applyBorder="1" applyAlignment="1">
      <alignment horizontal="right" vertical="center" wrapText="1" indent="1" readingOrder="2"/>
      <protection/>
    </xf>
    <xf numFmtId="3" fontId="0" fillId="0" borderId="15" xfId="71" applyNumberFormat="1" applyFont="1" applyFill="1" applyBorder="1" applyAlignment="1">
      <alignment horizontal="right" vertical="center" indent="1"/>
      <protection/>
    </xf>
    <xf numFmtId="3" fontId="2" fillId="0" borderId="15" xfId="71" applyNumberFormat="1" applyFont="1" applyFill="1" applyBorder="1" applyAlignment="1">
      <alignment horizontal="right" vertical="center" indent="1"/>
      <protection/>
    </xf>
    <xf numFmtId="0" fontId="9" fillId="0" borderId="17" xfId="72" applyFont="1" applyFill="1" applyBorder="1" applyAlignment="1">
      <alignment horizontal="left" vertical="center" wrapText="1" indent="1"/>
      <protection/>
    </xf>
    <xf numFmtId="0" fontId="0" fillId="0" borderId="0" xfId="62" applyBorder="1" applyAlignment="1">
      <alignment horizontal="center" vertical="center"/>
      <protection/>
    </xf>
    <xf numFmtId="0" fontId="0" fillId="0" borderId="18" xfId="62" applyBorder="1" applyAlignment="1">
      <alignment horizontal="center" vertical="center"/>
      <protection/>
    </xf>
    <xf numFmtId="0" fontId="2" fillId="36" borderId="19" xfId="70" applyFont="1" applyFill="1" applyBorder="1" applyAlignment="1">
      <alignment horizontal="right" vertical="center" wrapText="1" indent="1" readingOrder="2"/>
      <protection/>
    </xf>
    <xf numFmtId="3" fontId="0" fillId="36" borderId="12" xfId="71" applyNumberFormat="1" applyFont="1" applyFill="1" applyBorder="1" applyAlignment="1">
      <alignment horizontal="right" vertical="center" indent="1"/>
      <protection/>
    </xf>
    <xf numFmtId="3" fontId="2" fillId="36" borderId="12" xfId="71" applyNumberFormat="1" applyFont="1" applyFill="1" applyBorder="1" applyAlignment="1">
      <alignment horizontal="right" vertical="center" indent="1"/>
      <protection/>
    </xf>
    <xf numFmtId="0" fontId="9" fillId="36" borderId="20" xfId="72" applyFont="1" applyFill="1" applyBorder="1" applyAlignment="1">
      <alignment horizontal="left" vertical="center" wrapText="1" indent="1"/>
      <protection/>
    </xf>
    <xf numFmtId="0" fontId="4" fillId="0" borderId="0" xfId="62" applyFont="1" applyFill="1" applyBorder="1" applyAlignment="1">
      <alignment horizontal="center" vertical="center"/>
      <protection/>
    </xf>
    <xf numFmtId="0" fontId="0" fillId="0" borderId="0" xfId="62" applyFill="1" applyBorder="1" applyAlignment="1">
      <alignment horizontal="center" vertical="center"/>
      <protection/>
    </xf>
    <xf numFmtId="0" fontId="0" fillId="0" borderId="18" xfId="62" applyFill="1" applyBorder="1" applyAlignment="1">
      <alignment horizontal="center" vertical="center"/>
      <protection/>
    </xf>
    <xf numFmtId="3" fontId="0" fillId="36" borderId="13" xfId="71" applyNumberFormat="1" applyFont="1" applyFill="1" applyBorder="1" applyAlignment="1">
      <alignment horizontal="right" vertical="center" indent="1"/>
      <protection/>
    </xf>
    <xf numFmtId="3" fontId="2" fillId="36" borderId="13" xfId="71" applyNumberFormat="1" applyFont="1" applyFill="1" applyBorder="1" applyAlignment="1">
      <alignment horizontal="right" vertical="center" indent="1"/>
      <protection/>
    </xf>
    <xf numFmtId="0" fontId="2" fillId="0" borderId="16" xfId="69" applyFont="1" applyFill="1" applyBorder="1" applyAlignment="1">
      <alignment horizontal="right" vertical="center" wrapText="1" indent="1" readingOrder="2"/>
      <protection/>
    </xf>
    <xf numFmtId="0" fontId="2" fillId="36" borderId="19" xfId="69" applyFont="1" applyFill="1" applyBorder="1" applyAlignment="1">
      <alignment horizontal="right" vertical="center" wrapText="1" indent="1" readingOrder="2"/>
      <protection/>
    </xf>
    <xf numFmtId="0" fontId="2" fillId="0" borderId="21" xfId="69" applyFont="1" applyFill="1" applyBorder="1" applyAlignment="1">
      <alignment horizontal="right" vertical="center" wrapText="1" indent="1" readingOrder="2"/>
      <protection/>
    </xf>
    <xf numFmtId="0" fontId="2" fillId="36" borderId="22" xfId="68" applyFont="1" applyFill="1" applyBorder="1" applyAlignment="1">
      <alignment horizontal="center" vertical="center" wrapText="1"/>
    </xf>
    <xf numFmtId="0" fontId="8" fillId="36" borderId="23" xfId="68" applyFont="1" applyFill="1" applyBorder="1" applyAlignment="1">
      <alignment horizontal="center" vertical="center" wrapText="1"/>
    </xf>
    <xf numFmtId="0" fontId="1" fillId="35" borderId="24" xfId="0" applyFont="1" applyFill="1" applyBorder="1" applyAlignment="1">
      <alignment/>
    </xf>
    <xf numFmtId="0" fontId="1" fillId="35" borderId="0" xfId="0" applyFont="1" applyFill="1" applyBorder="1" applyAlignment="1">
      <alignment/>
    </xf>
    <xf numFmtId="0" fontId="2" fillId="35" borderId="0" xfId="0" applyFont="1" applyFill="1" applyBorder="1" applyAlignment="1">
      <alignment horizontal="left"/>
    </xf>
    <xf numFmtId="0" fontId="1" fillId="35" borderId="25" xfId="0" applyFont="1" applyFill="1" applyBorder="1" applyAlignment="1">
      <alignment vertical="center"/>
    </xf>
    <xf numFmtId="0" fontId="2" fillId="35" borderId="0" xfId="0" applyFont="1" applyFill="1" applyBorder="1" applyAlignment="1">
      <alignment vertical="center"/>
    </xf>
    <xf numFmtId="0" fontId="1" fillId="0" borderId="22" xfId="68" applyFont="1" applyFill="1" applyBorder="1" applyAlignment="1">
      <alignment horizontal="center" vertical="center" wrapText="1"/>
    </xf>
    <xf numFmtId="3" fontId="0" fillId="0" borderId="15" xfId="71" applyNumberFormat="1" applyFill="1" applyBorder="1" applyAlignment="1">
      <alignment horizontal="right" vertical="center" indent="1"/>
      <protection/>
    </xf>
    <xf numFmtId="3" fontId="0" fillId="36" borderId="12" xfId="71" applyNumberFormat="1" applyFill="1" applyBorder="1" applyAlignment="1">
      <alignment horizontal="right" vertical="center" indent="1"/>
      <protection/>
    </xf>
    <xf numFmtId="3" fontId="0" fillId="0" borderId="12" xfId="71" applyNumberFormat="1" applyFill="1" applyBorder="1" applyAlignment="1">
      <alignment horizontal="right" vertical="center" indent="1"/>
      <protection/>
    </xf>
    <xf numFmtId="3" fontId="0" fillId="36" borderId="13" xfId="71" applyNumberFormat="1" applyFill="1" applyBorder="1" applyAlignment="1">
      <alignment horizontal="right" vertical="center" indent="1"/>
      <protection/>
    </xf>
    <xf numFmtId="3" fontId="2" fillId="0" borderId="14" xfId="68" applyNumberFormat="1" applyFont="1" applyFill="1" applyBorder="1" applyAlignment="1">
      <alignment horizontal="right" vertical="center" indent="1"/>
    </xf>
    <xf numFmtId="3" fontId="2" fillId="0" borderId="12" xfId="71" applyNumberFormat="1" applyFont="1" applyFill="1" applyBorder="1" applyAlignment="1">
      <alignment horizontal="right" vertical="center" indent="1"/>
      <protection/>
    </xf>
    <xf numFmtId="0" fontId="1" fillId="35" borderId="0" xfId="0" applyFont="1" applyFill="1" applyBorder="1" applyAlignment="1">
      <alignment horizontal="left"/>
    </xf>
    <xf numFmtId="0" fontId="2" fillId="0" borderId="12" xfId="69" applyFont="1" applyFill="1" applyBorder="1" applyAlignment="1">
      <alignment horizontal="right" vertical="center" wrapText="1" readingOrder="2"/>
      <protection/>
    </xf>
    <xf numFmtId="0" fontId="2" fillId="36" borderId="12" xfId="69" applyFont="1" applyFill="1" applyBorder="1" applyAlignment="1">
      <alignment horizontal="right" vertical="center" wrapText="1" readingOrder="2"/>
      <protection/>
    </xf>
    <xf numFmtId="0" fontId="0" fillId="0" borderId="15" xfId="69" applyFont="1" applyFill="1" applyBorder="1" applyAlignment="1">
      <alignment horizontal="right" vertical="center" wrapText="1" readingOrder="2"/>
      <protection/>
    </xf>
    <xf numFmtId="0" fontId="0" fillId="0" borderId="12" xfId="69" applyFont="1" applyFill="1" applyBorder="1" applyAlignment="1">
      <alignment horizontal="right" vertical="center" wrapText="1" readingOrder="2"/>
      <protection/>
    </xf>
    <xf numFmtId="0" fontId="0" fillId="36" borderId="12" xfId="69" applyFont="1" applyFill="1" applyBorder="1" applyAlignment="1">
      <alignment horizontal="right" vertical="center" wrapText="1" readingOrder="2"/>
      <protection/>
    </xf>
    <xf numFmtId="0" fontId="9" fillId="0" borderId="15" xfId="69" applyFont="1" applyFill="1" applyBorder="1" applyAlignment="1">
      <alignment horizontal="left" vertical="center" wrapText="1" readingOrder="2"/>
      <protection/>
    </xf>
    <xf numFmtId="0" fontId="9" fillId="0" borderId="12" xfId="69" applyFont="1" applyFill="1" applyBorder="1" applyAlignment="1">
      <alignment horizontal="left" vertical="center" wrapText="1" readingOrder="2"/>
      <protection/>
    </xf>
    <xf numFmtId="0" fontId="9" fillId="36" borderId="12" xfId="69" applyFont="1" applyFill="1" applyBorder="1" applyAlignment="1">
      <alignment horizontal="left" vertical="center" wrapText="1" readingOrder="2"/>
      <protection/>
    </xf>
    <xf numFmtId="0" fontId="8" fillId="0" borderId="12" xfId="69" applyFont="1" applyFill="1" applyBorder="1" applyAlignment="1">
      <alignment horizontal="left" vertical="center" wrapText="1" readingOrder="2"/>
      <protection/>
    </xf>
    <xf numFmtId="0" fontId="0" fillId="36" borderId="13" xfId="69" applyFont="1" applyFill="1" applyBorder="1" applyAlignment="1">
      <alignment horizontal="right" vertical="center" wrapText="1" readingOrder="2"/>
      <protection/>
    </xf>
    <xf numFmtId="0" fontId="9" fillId="36" borderId="13" xfId="69" applyFont="1" applyFill="1" applyBorder="1" applyAlignment="1">
      <alignment horizontal="left" vertical="center" wrapText="1" readingOrder="2"/>
      <protection/>
    </xf>
    <xf numFmtId="0" fontId="8" fillId="0" borderId="26" xfId="69" applyFont="1" applyFill="1" applyBorder="1" applyAlignment="1">
      <alignment horizontal="left" vertical="center" wrapText="1" readingOrder="2"/>
      <protection/>
    </xf>
    <xf numFmtId="0" fontId="8" fillId="0" borderId="27" xfId="69" applyFont="1" applyFill="1" applyBorder="1" applyAlignment="1">
      <alignment horizontal="left" vertical="center" wrapText="1" readingOrder="2"/>
      <protection/>
    </xf>
    <xf numFmtId="0" fontId="1" fillId="35" borderId="0" xfId="0" applyFont="1" applyFill="1" applyBorder="1" applyAlignment="1">
      <alignment horizontal="right" vertical="center"/>
    </xf>
    <xf numFmtId="0" fontId="1" fillId="35" borderId="0" xfId="0" applyFont="1" applyFill="1" applyBorder="1" applyAlignment="1">
      <alignment horizontal="left" vertical="center"/>
    </xf>
    <xf numFmtId="0" fontId="0" fillId="35" borderId="0" xfId="0" applyFill="1" applyAlignment="1">
      <alignment vertical="center"/>
    </xf>
    <xf numFmtId="0" fontId="2" fillId="35" borderId="0" xfId="0" applyFont="1" applyFill="1" applyBorder="1" applyAlignment="1">
      <alignment horizontal="left" vertical="center"/>
    </xf>
    <xf numFmtId="3" fontId="0" fillId="0" borderId="12" xfId="71" applyNumberFormat="1" applyFont="1" applyFill="1" applyBorder="1" applyAlignment="1">
      <alignment horizontal="right" vertical="center" indent="1"/>
      <protection/>
    </xf>
    <xf numFmtId="0" fontId="2" fillId="0" borderId="26" xfId="69" applyFont="1" applyFill="1" applyBorder="1" applyAlignment="1">
      <alignment horizontal="right" vertical="center" wrapText="1" readingOrder="2"/>
      <protection/>
    </xf>
    <xf numFmtId="0" fontId="2" fillId="0" borderId="27" xfId="69" applyFont="1" applyFill="1" applyBorder="1" applyAlignment="1">
      <alignment horizontal="right" vertical="center" wrapText="1" readingOrder="2"/>
      <protection/>
    </xf>
    <xf numFmtId="0" fontId="0" fillId="0" borderId="13" xfId="69" applyFont="1" applyFill="1" applyBorder="1" applyAlignment="1">
      <alignment horizontal="right" vertical="center" wrapText="1" readingOrder="2"/>
      <protection/>
    </xf>
    <xf numFmtId="0" fontId="9" fillId="0" borderId="13" xfId="69" applyFont="1" applyFill="1" applyBorder="1" applyAlignment="1">
      <alignment horizontal="left" vertical="center" wrapText="1" readingOrder="2"/>
      <protection/>
    </xf>
    <xf numFmtId="0" fontId="1" fillId="35" borderId="0" xfId="0" applyFont="1" applyFill="1" applyBorder="1" applyAlignment="1">
      <alignment horizontal="right"/>
    </xf>
    <xf numFmtId="0" fontId="2" fillId="35" borderId="0" xfId="0" applyFont="1" applyFill="1" applyAlignment="1">
      <alignment/>
    </xf>
    <xf numFmtId="0" fontId="0" fillId="35" borderId="0" xfId="0" applyFill="1" applyAlignment="1">
      <alignment/>
    </xf>
    <xf numFmtId="3" fontId="0" fillId="0" borderId="13" xfId="71" applyNumberFormat="1" applyFont="1" applyFill="1" applyBorder="1" applyAlignment="1">
      <alignment horizontal="right" vertical="center" indent="1"/>
      <protection/>
    </xf>
    <xf numFmtId="0" fontId="2" fillId="36" borderId="27" xfId="69" applyFont="1" applyFill="1" applyBorder="1" applyAlignment="1">
      <alignment horizontal="right" vertical="center" wrapText="1" readingOrder="2"/>
      <protection/>
    </xf>
    <xf numFmtId="3" fontId="2" fillId="36" borderId="27" xfId="69" applyNumberFormat="1" applyFont="1" applyFill="1" applyBorder="1" applyAlignment="1">
      <alignment horizontal="right" vertical="center" wrapText="1" indent="1" readingOrder="1"/>
      <protection/>
    </xf>
    <xf numFmtId="0" fontId="8" fillId="36" borderId="27" xfId="69" applyFont="1" applyFill="1" applyBorder="1" applyAlignment="1">
      <alignment horizontal="left" vertical="center" wrapText="1" readingOrder="2"/>
      <protection/>
    </xf>
    <xf numFmtId="0" fontId="2" fillId="36" borderId="26" xfId="69" applyFont="1" applyFill="1" applyBorder="1" applyAlignment="1">
      <alignment horizontal="right" vertical="center" wrapText="1" readingOrder="2"/>
      <protection/>
    </xf>
    <xf numFmtId="3" fontId="2" fillId="36" borderId="26" xfId="71" applyNumberFormat="1" applyFont="1" applyFill="1" applyBorder="1" applyAlignment="1">
      <alignment horizontal="right" vertical="center" indent="1"/>
      <protection/>
    </xf>
    <xf numFmtId="0" fontId="8" fillId="36" borderId="26" xfId="69" applyFont="1" applyFill="1" applyBorder="1" applyAlignment="1">
      <alignment horizontal="left" vertical="center" wrapText="1" readingOrder="2"/>
      <protection/>
    </xf>
    <xf numFmtId="0" fontId="8" fillId="36" borderId="12" xfId="69" applyFont="1" applyFill="1" applyBorder="1" applyAlignment="1">
      <alignment horizontal="left" vertical="center" wrapText="1" readingOrder="2"/>
      <protection/>
    </xf>
    <xf numFmtId="0" fontId="7" fillId="0" borderId="17" xfId="69" applyFont="1" applyFill="1" applyBorder="1" applyAlignment="1">
      <alignment horizontal="left" vertical="center" wrapText="1" indent="1" readingOrder="2"/>
      <protection/>
    </xf>
    <xf numFmtId="3" fontId="0" fillId="0" borderId="0" xfId="0" applyNumberFormat="1" applyAlignment="1">
      <alignment/>
    </xf>
    <xf numFmtId="3" fontId="0" fillId="0" borderId="28" xfId="71" applyNumberFormat="1" applyFont="1" applyFill="1" applyBorder="1" applyAlignment="1">
      <alignment horizontal="right" vertical="center" indent="1"/>
      <protection/>
    </xf>
    <xf numFmtId="0" fontId="2" fillId="36" borderId="22" xfId="70" applyFont="1" applyFill="1" applyBorder="1" applyAlignment="1">
      <alignment horizontal="right" vertical="center" wrapText="1" indent="1" readingOrder="2"/>
      <protection/>
    </xf>
    <xf numFmtId="3" fontId="2" fillId="36" borderId="14" xfId="71" applyNumberFormat="1" applyFont="1" applyFill="1" applyBorder="1" applyAlignment="1">
      <alignment horizontal="right" vertical="center" indent="1"/>
      <protection/>
    </xf>
    <xf numFmtId="0" fontId="10" fillId="0" borderId="29" xfId="0" applyFont="1" applyBorder="1" applyAlignment="1">
      <alignment vertical="center" wrapText="1"/>
    </xf>
    <xf numFmtId="0" fontId="10" fillId="0" borderId="0" xfId="0" applyFont="1" applyAlignment="1">
      <alignment vertical="center"/>
    </xf>
    <xf numFmtId="0" fontId="3" fillId="35" borderId="0" xfId="49" applyFont="1" applyFill="1" applyAlignment="1">
      <alignment vertical="center" wrapText="1" readingOrder="2"/>
      <protection/>
    </xf>
    <xf numFmtId="0" fontId="0" fillId="0" borderId="0" xfId="0" applyAlignment="1">
      <alignment horizontal="center"/>
    </xf>
    <xf numFmtId="3" fontId="81" fillId="0" borderId="0" xfId="0" applyNumberFormat="1" applyFont="1" applyAlignment="1">
      <alignment/>
    </xf>
    <xf numFmtId="0" fontId="0" fillId="0" borderId="0" xfId="0" applyFont="1" applyAlignment="1">
      <alignment/>
    </xf>
    <xf numFmtId="3" fontId="0" fillId="0" borderId="0" xfId="0" applyNumberFormat="1" applyFont="1" applyAlignment="1">
      <alignment/>
    </xf>
    <xf numFmtId="0" fontId="0" fillId="0" borderId="0" xfId="0" applyFont="1" applyAlignment="1">
      <alignment wrapText="1"/>
    </xf>
    <xf numFmtId="3" fontId="2" fillId="36" borderId="27" xfId="71" applyNumberFormat="1" applyFont="1" applyFill="1" applyBorder="1" applyAlignment="1">
      <alignment horizontal="right" vertical="center" indent="1"/>
      <protection/>
    </xf>
    <xf numFmtId="0" fontId="8" fillId="36" borderId="23" xfId="72" applyFont="1" applyFill="1" applyBorder="1" applyAlignment="1">
      <alignment horizontal="left" vertical="center" wrapText="1" indent="1"/>
      <protection/>
    </xf>
    <xf numFmtId="0" fontId="0" fillId="35" borderId="0" xfId="0" applyFont="1" applyFill="1" applyAlignment="1">
      <alignment/>
    </xf>
    <xf numFmtId="0" fontId="11" fillId="35" borderId="0" xfId="0" applyFont="1" applyFill="1" applyAlignment="1">
      <alignment horizontal="center" vertical="center"/>
    </xf>
    <xf numFmtId="0" fontId="12" fillId="35" borderId="0" xfId="0" applyFont="1" applyFill="1" applyAlignment="1">
      <alignment horizontal="center" vertical="center"/>
    </xf>
    <xf numFmtId="0" fontId="4" fillId="36" borderId="30" xfId="51" applyFont="1" applyFill="1" applyBorder="1">
      <alignment horizontal="center" vertical="center" wrapText="1"/>
      <protection/>
    </xf>
    <xf numFmtId="0" fontId="2" fillId="36" borderId="30" xfId="51" applyFont="1" applyFill="1" applyBorder="1">
      <alignment horizontal="center" vertical="center" wrapText="1"/>
      <protection/>
    </xf>
    <xf numFmtId="0" fontId="2" fillId="36" borderId="14" xfId="51" applyFont="1" applyFill="1" applyBorder="1">
      <alignment horizontal="center" vertical="center" wrapText="1"/>
      <protection/>
    </xf>
    <xf numFmtId="3" fontId="0" fillId="0" borderId="0" xfId="62" applyNumberFormat="1" applyBorder="1" applyAlignment="1">
      <alignment horizontal="center" vertical="center"/>
      <protection/>
    </xf>
    <xf numFmtId="0" fontId="0" fillId="0" borderId="0" xfId="0" applyFont="1" applyAlignment="1">
      <alignment horizontal="right" readingOrder="2"/>
    </xf>
    <xf numFmtId="0" fontId="2" fillId="36" borderId="16" xfId="70" applyFont="1" applyFill="1" applyBorder="1" applyAlignment="1">
      <alignment horizontal="right" vertical="center" wrapText="1" indent="1" readingOrder="2"/>
      <protection/>
    </xf>
    <xf numFmtId="3" fontId="0" fillId="36" borderId="15" xfId="71" applyNumberFormat="1" applyFont="1" applyFill="1" applyBorder="1" applyAlignment="1">
      <alignment horizontal="right" vertical="center" indent="1"/>
      <protection/>
    </xf>
    <xf numFmtId="0" fontId="9" fillId="36" borderId="17" xfId="72" applyFont="1" applyFill="1" applyBorder="1" applyAlignment="1">
      <alignment horizontal="left" vertical="center" wrapText="1" indent="1"/>
      <protection/>
    </xf>
    <xf numFmtId="3" fontId="2" fillId="36" borderId="27" xfId="69" applyNumberFormat="1" applyFont="1" applyFill="1" applyBorder="1" applyAlignment="1">
      <alignment horizontal="center" vertical="center" wrapText="1" readingOrder="1"/>
      <protection/>
    </xf>
    <xf numFmtId="0" fontId="14" fillId="35" borderId="0" xfId="0" applyFont="1" applyFill="1" applyAlignment="1">
      <alignment horizontal="center" vertical="center"/>
    </xf>
    <xf numFmtId="0" fontId="1" fillId="35" borderId="0" xfId="0" applyFont="1" applyFill="1" applyAlignment="1">
      <alignment horizontal="center" vertical="center"/>
    </xf>
    <xf numFmtId="0" fontId="82" fillId="35" borderId="0" xfId="0" applyFont="1" applyFill="1" applyAlignment="1">
      <alignment horizontal="left" vertical="top" wrapText="1" indent="1"/>
    </xf>
    <xf numFmtId="0" fontId="13" fillId="35" borderId="0" xfId="0" applyFont="1" applyFill="1" applyAlignment="1">
      <alignment horizontal="right" vertical="top" wrapText="1" indent="1"/>
    </xf>
    <xf numFmtId="0" fontId="83" fillId="35" borderId="0" xfId="0" applyFont="1" applyFill="1" applyAlignment="1">
      <alignment horizontal="left" vertical="center" indent="1"/>
    </xf>
    <xf numFmtId="0" fontId="82" fillId="35" borderId="0" xfId="0" applyFont="1" applyFill="1" applyAlignment="1">
      <alignment horizontal="left" vertical="center" indent="1"/>
    </xf>
    <xf numFmtId="3" fontId="2" fillId="0" borderId="13" xfId="71" applyNumberFormat="1" applyFont="1" applyFill="1" applyBorder="1" applyAlignment="1">
      <alignment horizontal="right" vertical="center" indent="1"/>
      <protection/>
    </xf>
    <xf numFmtId="0" fontId="8" fillId="0" borderId="17" xfId="69" applyFont="1" applyFill="1" applyBorder="1" applyAlignment="1">
      <alignment horizontal="left" vertical="center" wrapText="1" indent="1" readingOrder="1"/>
      <protection/>
    </xf>
    <xf numFmtId="0" fontId="8" fillId="36" borderId="20" xfId="69" applyFont="1" applyFill="1" applyBorder="1" applyAlignment="1">
      <alignment horizontal="left" vertical="center" wrapText="1" indent="1" readingOrder="1"/>
      <protection/>
    </xf>
    <xf numFmtId="0" fontId="8" fillId="0" borderId="31" xfId="69" applyFont="1" applyFill="1" applyBorder="1" applyAlignment="1">
      <alignment horizontal="left" vertical="center" wrapText="1" indent="1" readingOrder="1"/>
      <protection/>
    </xf>
    <xf numFmtId="0" fontId="0" fillId="0" borderId="0" xfId="0" applyFont="1" applyAlignment="1">
      <alignment horizontal="center" wrapText="1"/>
    </xf>
    <xf numFmtId="0" fontId="1" fillId="0" borderId="16" xfId="69" applyFill="1" applyBorder="1" applyAlignment="1">
      <alignment horizontal="center" vertical="center" wrapText="1" readingOrder="2"/>
      <protection/>
    </xf>
    <xf numFmtId="0" fontId="1" fillId="36" borderId="19" xfId="69" applyFill="1" applyBorder="1" applyAlignment="1">
      <alignment horizontal="center" vertical="center" wrapText="1" readingOrder="2"/>
      <protection/>
    </xf>
    <xf numFmtId="0" fontId="1" fillId="0" borderId="19" xfId="69" applyFill="1" applyBorder="1" applyAlignment="1">
      <alignment horizontal="center" vertical="center" wrapText="1" readingOrder="2"/>
      <protection/>
    </xf>
    <xf numFmtId="0" fontId="1" fillId="36" borderId="21" xfId="69" applyFill="1" applyBorder="1" applyAlignment="1">
      <alignment horizontal="center" vertical="center" wrapText="1" readingOrder="2"/>
      <protection/>
    </xf>
    <xf numFmtId="0" fontId="7" fillId="0" borderId="17" xfId="69" applyFont="1" applyFill="1" applyBorder="1" applyAlignment="1">
      <alignment horizontal="center" vertical="center" wrapText="1" readingOrder="2"/>
      <protection/>
    </xf>
    <xf numFmtId="0" fontId="7" fillId="36" borderId="20" xfId="69" applyFont="1" applyFill="1" applyBorder="1" applyAlignment="1">
      <alignment horizontal="center" vertical="center" wrapText="1" readingOrder="1"/>
      <protection/>
    </xf>
    <xf numFmtId="0" fontId="7" fillId="0" borderId="20" xfId="69" applyFont="1" applyFill="1" applyBorder="1" applyAlignment="1">
      <alignment horizontal="center" vertical="center" wrapText="1" readingOrder="1"/>
      <protection/>
    </xf>
    <xf numFmtId="49" fontId="7" fillId="36" borderId="31" xfId="69" applyNumberFormat="1" applyFont="1" applyFill="1" applyBorder="1" applyAlignment="1">
      <alignment horizontal="center" vertical="center" wrapText="1" readingOrder="1"/>
      <protection/>
    </xf>
    <xf numFmtId="0" fontId="2" fillId="0" borderId="23" xfId="68" applyFont="1" applyFill="1" applyBorder="1" applyAlignment="1">
      <alignment horizontal="center" vertical="center" wrapText="1"/>
    </xf>
    <xf numFmtId="0" fontId="7" fillId="0" borderId="23" xfId="68" applyFont="1" applyFill="1" applyBorder="1" applyAlignment="1">
      <alignment horizontal="center" vertical="center" wrapText="1"/>
    </xf>
    <xf numFmtId="0" fontId="4" fillId="0" borderId="22" xfId="68" applyFont="1" applyFill="1" applyBorder="1" applyAlignment="1">
      <alignment horizontal="center" vertical="center" wrapText="1"/>
    </xf>
    <xf numFmtId="0" fontId="2" fillId="0" borderId="32" xfId="70" applyFont="1" applyFill="1" applyBorder="1" applyAlignment="1">
      <alignment horizontal="right" vertical="center" wrapText="1" indent="1" readingOrder="2"/>
      <protection/>
    </xf>
    <xf numFmtId="3" fontId="2" fillId="0" borderId="28" xfId="71" applyNumberFormat="1" applyFont="1" applyFill="1" applyBorder="1" applyAlignment="1">
      <alignment horizontal="right" vertical="center" indent="1"/>
      <protection/>
    </xf>
    <xf numFmtId="0" fontId="9" fillId="0" borderId="25" xfId="72" applyFont="1" applyFill="1" applyBorder="1" applyAlignment="1">
      <alignment horizontal="left" vertical="center" wrapText="1" indent="1"/>
      <protection/>
    </xf>
    <xf numFmtId="0" fontId="7" fillId="36" borderId="20" xfId="69" applyFont="1" applyFill="1" applyBorder="1" applyAlignment="1">
      <alignment horizontal="left" vertical="center" wrapText="1" indent="1" readingOrder="2"/>
      <protection/>
    </xf>
    <xf numFmtId="0" fontId="7" fillId="0" borderId="20" xfId="69" applyFont="1" applyFill="1" applyBorder="1" applyAlignment="1">
      <alignment horizontal="left" vertical="center" wrapText="1" indent="1" readingOrder="2"/>
      <protection/>
    </xf>
    <xf numFmtId="0" fontId="7" fillId="36" borderId="31" xfId="69" applyFont="1" applyFill="1" applyBorder="1" applyAlignment="1">
      <alignment horizontal="left" vertical="center" wrapText="1" indent="1" readingOrder="2"/>
      <protection/>
    </xf>
    <xf numFmtId="0" fontId="4" fillId="0" borderId="16" xfId="69" applyFont="1" applyFill="1" applyBorder="1" applyAlignment="1">
      <alignment horizontal="right" vertical="center" wrapText="1" indent="1" readingOrder="2"/>
      <protection/>
    </xf>
    <xf numFmtId="0" fontId="4" fillId="36" borderId="19" xfId="69" applyFont="1" applyFill="1" applyBorder="1" applyAlignment="1">
      <alignment horizontal="right" vertical="center" wrapText="1" indent="1" readingOrder="2"/>
      <protection/>
    </xf>
    <xf numFmtId="0" fontId="4" fillId="0" borderId="19" xfId="69" applyFont="1" applyFill="1" applyBorder="1" applyAlignment="1">
      <alignment horizontal="right" vertical="center" wrapText="1" indent="1" readingOrder="2"/>
      <protection/>
    </xf>
    <xf numFmtId="0" fontId="4" fillId="36" borderId="21" xfId="69" applyFont="1" applyFill="1" applyBorder="1" applyAlignment="1">
      <alignment horizontal="right" vertical="center" wrapText="1" indent="1" readingOrder="2"/>
      <protection/>
    </xf>
    <xf numFmtId="3" fontId="2" fillId="0" borderId="26" xfId="69" applyNumberFormat="1" applyFont="1" applyFill="1" applyBorder="1" applyAlignment="1">
      <alignment horizontal="left" vertical="center" wrapText="1" indent="1" readingOrder="1"/>
      <protection/>
    </xf>
    <xf numFmtId="3" fontId="2" fillId="0" borderId="27" xfId="69" applyNumberFormat="1" applyFont="1" applyFill="1" applyBorder="1" applyAlignment="1">
      <alignment horizontal="left" vertical="center" wrapText="1" indent="1" readingOrder="1"/>
      <protection/>
    </xf>
    <xf numFmtId="3" fontId="2" fillId="0" borderId="26" xfId="71" applyNumberFormat="1" applyFont="1" applyFill="1" applyBorder="1" applyAlignment="1">
      <alignment horizontal="left" vertical="center" indent="1"/>
      <protection/>
    </xf>
    <xf numFmtId="3" fontId="2" fillId="0" borderId="15" xfId="71" applyNumberFormat="1" applyFont="1" applyFill="1" applyBorder="1" applyAlignment="1">
      <alignment horizontal="left" vertical="center" indent="1"/>
      <protection/>
    </xf>
    <xf numFmtId="3" fontId="2" fillId="36" borderId="26" xfId="69" applyNumberFormat="1" applyFont="1" applyFill="1" applyBorder="1" applyAlignment="1">
      <alignment horizontal="center" vertical="center" wrapText="1" readingOrder="1"/>
      <protection/>
    </xf>
    <xf numFmtId="3" fontId="2" fillId="36" borderId="12" xfId="69" applyNumberFormat="1" applyFont="1" applyFill="1" applyBorder="1" applyAlignment="1">
      <alignment horizontal="center" vertical="center" wrapText="1" readingOrder="1"/>
      <protection/>
    </xf>
    <xf numFmtId="3" fontId="2" fillId="36" borderId="33" xfId="69" applyNumberFormat="1" applyFont="1" applyFill="1" applyBorder="1" applyAlignment="1">
      <alignment horizontal="center" vertical="center" wrapText="1" readingOrder="1"/>
      <protection/>
    </xf>
    <xf numFmtId="3" fontId="2" fillId="0" borderId="12" xfId="69" applyNumberFormat="1" applyFont="1" applyFill="1" applyBorder="1" applyAlignment="1">
      <alignment horizontal="left" vertical="center" wrapText="1" indent="1" readingOrder="1"/>
      <protection/>
    </xf>
    <xf numFmtId="3" fontId="2" fillId="36" borderId="27" xfId="69" applyNumberFormat="1" applyFont="1" applyFill="1" applyBorder="1" applyAlignment="1">
      <alignment horizontal="left" vertical="center" wrapText="1" indent="1" readingOrder="1"/>
      <protection/>
    </xf>
    <xf numFmtId="0" fontId="16" fillId="35" borderId="0" xfId="0" applyFont="1" applyFill="1" applyAlignment="1">
      <alignment horizontal="right" vertical="top" wrapText="1" indent="1"/>
    </xf>
    <xf numFmtId="0" fontId="16" fillId="35" borderId="0" xfId="0" applyFont="1" applyFill="1" applyAlignment="1">
      <alignment horizontal="right" vertical="top" indent="1" readingOrder="2"/>
    </xf>
    <xf numFmtId="49" fontId="16" fillId="35" borderId="0" xfId="0" applyNumberFormat="1" applyFont="1" applyFill="1" applyAlignment="1">
      <alignment horizontal="right" indent="1" readingOrder="2"/>
    </xf>
    <xf numFmtId="0" fontId="16" fillId="35" borderId="0" xfId="0" applyFont="1" applyFill="1" applyAlignment="1">
      <alignment horizontal="right" indent="1" readingOrder="2"/>
    </xf>
    <xf numFmtId="0" fontId="3" fillId="35" borderId="0" xfId="49" applyFont="1" applyFill="1" applyAlignment="1">
      <alignment horizontal="center" vertical="center" wrapText="1" readingOrder="2"/>
      <protection/>
    </xf>
    <xf numFmtId="0" fontId="3" fillId="35" borderId="0" xfId="49" applyFont="1" applyFill="1" applyAlignment="1">
      <alignment horizontal="center" vertical="center" wrapText="1"/>
      <protection/>
    </xf>
    <xf numFmtId="0" fontId="1" fillId="35" borderId="0" xfId="0" applyFont="1" applyFill="1" applyBorder="1" applyAlignment="1">
      <alignment horizontal="center" vertical="center"/>
    </xf>
    <xf numFmtId="0" fontId="4" fillId="36" borderId="34" xfId="51" applyFont="1" applyFill="1" applyBorder="1" applyAlignment="1">
      <alignment horizontal="center" vertical="center" wrapText="1"/>
      <protection/>
    </xf>
    <xf numFmtId="0" fontId="4" fillId="36" borderId="32" xfId="51" applyFont="1" applyFill="1" applyBorder="1" applyAlignment="1">
      <alignment horizontal="center" vertical="center" wrapText="1"/>
      <protection/>
    </xf>
    <xf numFmtId="0" fontId="4" fillId="36" borderId="35" xfId="51" applyFont="1" applyFill="1" applyBorder="1" applyAlignment="1">
      <alignment horizontal="center" vertical="center" wrapText="1"/>
      <protection/>
    </xf>
    <xf numFmtId="0" fontId="2" fillId="36" borderId="14" xfId="51" applyFont="1" applyFill="1" applyBorder="1" applyAlignment="1">
      <alignment horizontal="center" vertical="center" wrapText="1"/>
      <protection/>
    </xf>
    <xf numFmtId="0" fontId="1" fillId="35" borderId="0" xfId="49" applyFont="1" applyFill="1" applyAlignment="1">
      <alignment horizontal="center" vertical="center" wrapText="1"/>
      <protection/>
    </xf>
    <xf numFmtId="0" fontId="2" fillId="36" borderId="36" xfId="51" applyFont="1" applyFill="1" applyBorder="1" applyAlignment="1">
      <alignment horizontal="center" vertical="center" wrapText="1"/>
      <protection/>
    </xf>
    <xf numFmtId="0" fontId="2" fillId="36" borderId="18" xfId="51" applyFont="1" applyFill="1" applyBorder="1" applyAlignment="1">
      <alignment horizontal="center" vertical="center" wrapText="1"/>
      <protection/>
    </xf>
    <xf numFmtId="0" fontId="2" fillId="36" borderId="37" xfId="51" applyFont="1" applyFill="1" applyBorder="1" applyAlignment="1">
      <alignment horizontal="center" vertical="center" wrapText="1"/>
      <protection/>
    </xf>
    <xf numFmtId="0" fontId="2" fillId="36" borderId="26" xfId="51" applyFont="1" applyFill="1" applyBorder="1" applyAlignment="1">
      <alignment horizontal="center" vertical="center" wrapText="1"/>
      <protection/>
    </xf>
    <xf numFmtId="0" fontId="2" fillId="36" borderId="28" xfId="51" applyFont="1" applyFill="1" applyBorder="1" applyAlignment="1">
      <alignment horizontal="center" vertical="center" wrapText="1"/>
      <protection/>
    </xf>
    <xf numFmtId="0" fontId="2" fillId="36" borderId="27" xfId="51" applyFont="1" applyFill="1" applyBorder="1" applyAlignment="1">
      <alignment horizontal="center" vertical="center" wrapText="1"/>
      <protection/>
    </xf>
    <xf numFmtId="0" fontId="2" fillId="36" borderId="26" xfId="51" applyFont="1" applyFill="1" applyBorder="1" applyAlignment="1">
      <alignment horizontal="center" wrapText="1"/>
      <protection/>
    </xf>
    <xf numFmtId="0" fontId="2" fillId="36" borderId="28" xfId="51" applyFont="1" applyFill="1" applyBorder="1" applyAlignment="1">
      <alignment horizontal="center" wrapText="1"/>
      <protection/>
    </xf>
    <xf numFmtId="0" fontId="2" fillId="36" borderId="27" xfId="51" applyFont="1" applyFill="1" applyBorder="1" applyAlignment="1">
      <alignment horizontal="center" wrapText="1"/>
      <protection/>
    </xf>
    <xf numFmtId="0" fontId="2" fillId="36" borderId="38" xfId="51" applyFont="1" applyFill="1" applyBorder="1" applyAlignment="1">
      <alignment horizontal="center" vertical="center" wrapText="1"/>
      <protection/>
    </xf>
    <xf numFmtId="0" fontId="2" fillId="36" borderId="25" xfId="51" applyFont="1" applyFill="1" applyBorder="1" applyAlignment="1">
      <alignment horizontal="center" vertical="center" wrapText="1"/>
      <protection/>
    </xf>
    <xf numFmtId="0" fontId="2" fillId="36" borderId="39" xfId="51" applyFont="1" applyFill="1" applyBorder="1" applyAlignment="1">
      <alignment horizontal="center" vertical="center" wrapText="1"/>
      <protection/>
    </xf>
    <xf numFmtId="0" fontId="2" fillId="36" borderId="40" xfId="51" applyFont="1" applyFill="1" applyBorder="1" applyAlignment="1">
      <alignment horizontal="center" vertical="center" wrapText="1"/>
      <protection/>
    </xf>
    <xf numFmtId="0" fontId="2" fillId="36" borderId="41" xfId="51" applyFont="1" applyFill="1" applyBorder="1" applyAlignment="1">
      <alignment horizontal="center" vertical="center" wrapText="1"/>
      <protection/>
    </xf>
    <xf numFmtId="0" fontId="1" fillId="36" borderId="34" xfId="51" applyFont="1" applyFill="1" applyBorder="1" applyAlignment="1">
      <alignment horizontal="center" vertical="center" wrapText="1"/>
      <protection/>
    </xf>
    <xf numFmtId="0" fontId="1" fillId="36" borderId="35" xfId="51" applyFont="1" applyFill="1" applyBorder="1" applyAlignment="1">
      <alignment horizontal="center" vertical="center" wrapText="1"/>
      <protection/>
    </xf>
    <xf numFmtId="0" fontId="4" fillId="36" borderId="42" xfId="51" applyFont="1" applyFill="1" applyBorder="1" applyAlignment="1">
      <alignment horizontal="center" vertical="center" wrapText="1"/>
      <protection/>
    </xf>
    <xf numFmtId="0" fontId="2" fillId="36" borderId="42" xfId="52" applyFont="1" applyFill="1" applyBorder="1" applyAlignment="1">
      <alignment horizontal="center" vertical="center"/>
      <protection/>
    </xf>
    <xf numFmtId="0" fontId="2" fillId="36" borderId="14" xfId="52" applyFont="1" applyFill="1" applyBorder="1" applyAlignment="1">
      <alignment horizontal="center" vertical="center" wrapText="1"/>
      <protection/>
    </xf>
    <xf numFmtId="0" fontId="2" fillId="36" borderId="14" xfId="52" applyFont="1" applyFill="1" applyBorder="1" applyAlignment="1">
      <alignment horizontal="center" vertical="center"/>
      <protection/>
    </xf>
    <xf numFmtId="0" fontId="1" fillId="35" borderId="0" xfId="49" applyFont="1" applyFill="1" applyAlignment="1">
      <alignment horizontal="center" wrapText="1"/>
      <protection/>
    </xf>
    <xf numFmtId="0" fontId="2" fillId="36" borderId="20" xfId="51" applyFont="1" applyFill="1" applyBorder="1" applyAlignment="1">
      <alignment horizontal="center" vertical="center" wrapText="1"/>
      <protection/>
    </xf>
    <xf numFmtId="1" fontId="1" fillId="36" borderId="34" xfId="50" applyFont="1" applyFill="1" applyBorder="1" applyAlignment="1">
      <alignment horizontal="center" vertical="center"/>
      <protection/>
    </xf>
    <xf numFmtId="1" fontId="1" fillId="36" borderId="19" xfId="50" applyFont="1" applyFill="1" applyBorder="1" applyAlignment="1">
      <alignment horizontal="center" vertical="center"/>
      <protection/>
    </xf>
    <xf numFmtId="1" fontId="1" fillId="36" borderId="35" xfId="50" applyFont="1" applyFill="1" applyBorder="1" applyAlignment="1">
      <alignment horizontal="center" vertical="center"/>
      <protection/>
    </xf>
    <xf numFmtId="0" fontId="2" fillId="36" borderId="42" xfId="51" applyFont="1" applyFill="1" applyBorder="1" applyAlignment="1">
      <alignment horizontal="center" vertical="center" wrapText="1"/>
      <protection/>
    </xf>
    <xf numFmtId="0" fontId="1" fillId="35" borderId="0" xfId="49" applyFont="1" applyFill="1" applyAlignment="1">
      <alignment horizontal="center" vertical="center"/>
      <protection/>
    </xf>
    <xf numFmtId="0" fontId="1" fillId="36" borderId="19" xfId="51" applyFont="1" applyFill="1" applyBorder="1" applyAlignment="1">
      <alignment horizontal="center" vertical="center" wrapText="1"/>
      <protection/>
    </xf>
    <xf numFmtId="0" fontId="1" fillId="36" borderId="26" xfId="51" applyFont="1" applyFill="1" applyBorder="1" applyAlignment="1">
      <alignment horizontal="center" vertical="center" wrapText="1"/>
      <protection/>
    </xf>
    <xf numFmtId="0" fontId="1" fillId="36" borderId="12" xfId="51" applyFont="1" applyFill="1" applyBorder="1" applyAlignment="1">
      <alignment horizontal="center" vertical="center" wrapText="1"/>
      <protection/>
    </xf>
    <xf numFmtId="0" fontId="1" fillId="36" borderId="27" xfId="51" applyFont="1" applyFill="1" applyBorder="1" applyAlignment="1">
      <alignment horizontal="center" vertical="center" wrapText="1"/>
      <protection/>
    </xf>
    <xf numFmtId="0" fontId="4" fillId="36" borderId="14" xfId="51" applyFont="1" applyFill="1" applyBorder="1" applyAlignment="1">
      <alignment horizontal="center" vertical="center" wrapText="1"/>
      <protection/>
    </xf>
    <xf numFmtId="0" fontId="1" fillId="0" borderId="37" xfId="69" applyFont="1" applyFill="1" applyBorder="1" applyAlignment="1">
      <alignment horizontal="center" vertical="center" wrapText="1" readingOrder="2"/>
      <protection/>
    </xf>
    <xf numFmtId="0" fontId="1" fillId="0" borderId="16" xfId="69" applyFont="1" applyFill="1" applyBorder="1" applyAlignment="1">
      <alignment horizontal="center" vertical="center" wrapText="1" readingOrder="2"/>
      <protection/>
    </xf>
    <xf numFmtId="0" fontId="1" fillId="0" borderId="32" xfId="69" applyFont="1" applyFill="1" applyBorder="1" applyAlignment="1">
      <alignment horizontal="center" vertical="center" wrapText="1" readingOrder="2"/>
      <protection/>
    </xf>
    <xf numFmtId="0" fontId="1" fillId="0" borderId="41" xfId="69" applyFont="1" applyFill="1" applyBorder="1" applyAlignment="1">
      <alignment horizontal="center" vertical="center" wrapText="1" readingOrder="2"/>
      <protection/>
    </xf>
    <xf numFmtId="0" fontId="2" fillId="36" borderId="12" xfId="51" applyFont="1" applyFill="1" applyBorder="1" applyAlignment="1">
      <alignment horizontal="center" vertical="center" wrapText="1"/>
      <protection/>
    </xf>
    <xf numFmtId="0" fontId="2" fillId="0" borderId="36" xfId="69" applyFont="1" applyFill="1" applyBorder="1" applyAlignment="1">
      <alignment horizontal="center" vertical="center" wrapText="1" readingOrder="2"/>
      <protection/>
    </xf>
    <xf numFmtId="0" fontId="2" fillId="0" borderId="25" xfId="69" applyFont="1" applyFill="1" applyBorder="1" applyAlignment="1">
      <alignment horizontal="center" vertical="center" wrapText="1" readingOrder="2"/>
      <protection/>
    </xf>
    <xf numFmtId="0" fontId="2" fillId="0" borderId="40" xfId="69" applyFont="1" applyFill="1" applyBorder="1" applyAlignment="1">
      <alignment horizontal="center" vertical="center" wrapText="1" readingOrder="2"/>
      <protection/>
    </xf>
    <xf numFmtId="0" fontId="2" fillId="0" borderId="36" xfId="69" applyFont="1" applyFill="1" applyBorder="1" applyAlignment="1">
      <alignment horizontal="center" vertical="center" wrapText="1" readingOrder="1"/>
      <protection/>
    </xf>
    <xf numFmtId="0" fontId="2" fillId="0" borderId="17" xfId="69" applyFont="1" applyFill="1" applyBorder="1" applyAlignment="1">
      <alignment horizontal="center" vertical="center" wrapText="1" readingOrder="1"/>
      <protection/>
    </xf>
    <xf numFmtId="0" fontId="1" fillId="36" borderId="21" xfId="69" applyFont="1" applyFill="1" applyBorder="1" applyAlignment="1">
      <alignment horizontal="center" vertical="center" wrapText="1" readingOrder="2"/>
      <protection/>
    </xf>
    <xf numFmtId="0" fontId="1" fillId="36" borderId="32" xfId="69" applyFont="1" applyFill="1" applyBorder="1" applyAlignment="1">
      <alignment horizontal="center" vertical="center" wrapText="1" readingOrder="2"/>
      <protection/>
    </xf>
    <xf numFmtId="0" fontId="1" fillId="0" borderId="21" xfId="69" applyFont="1" applyFill="1" applyBorder="1" applyAlignment="1">
      <alignment horizontal="center" vertical="center" wrapText="1" readingOrder="2"/>
      <protection/>
    </xf>
    <xf numFmtId="0" fontId="1" fillId="36" borderId="16" xfId="69" applyFont="1" applyFill="1" applyBorder="1" applyAlignment="1">
      <alignment horizontal="center" vertical="center" wrapText="1" readingOrder="2"/>
      <protection/>
    </xf>
    <xf numFmtId="0" fontId="9" fillId="0" borderId="18" xfId="0" applyFont="1" applyBorder="1" applyAlignment="1">
      <alignment horizontal="left" readingOrder="1"/>
    </xf>
    <xf numFmtId="0" fontId="2" fillId="36" borderId="31" xfId="69" applyFont="1" applyFill="1" applyBorder="1" applyAlignment="1">
      <alignment horizontal="center" vertical="center" wrapText="1" readingOrder="1"/>
      <protection/>
    </xf>
    <xf numFmtId="0" fontId="2" fillId="36" borderId="17" xfId="69" applyFont="1" applyFill="1" applyBorder="1" applyAlignment="1">
      <alignment horizontal="center" vertical="center" wrapText="1" readingOrder="1"/>
      <protection/>
    </xf>
    <xf numFmtId="0" fontId="2" fillId="0" borderId="31" xfId="69" applyFont="1" applyFill="1" applyBorder="1" applyAlignment="1">
      <alignment horizontal="center" vertical="center" wrapText="1" readingOrder="1"/>
      <protection/>
    </xf>
    <xf numFmtId="0" fontId="2" fillId="36" borderId="25" xfId="69" applyFont="1" applyFill="1" applyBorder="1" applyAlignment="1">
      <alignment horizontal="center" vertical="center" wrapText="1" readingOrder="1"/>
      <protection/>
    </xf>
    <xf numFmtId="0" fontId="4" fillId="36" borderId="23" xfId="51" applyFont="1" applyFill="1" applyBorder="1" applyAlignment="1">
      <alignment horizontal="center" vertical="center" wrapText="1"/>
      <protection/>
    </xf>
    <xf numFmtId="0" fontId="4" fillId="36" borderId="43" xfId="51" applyFont="1" applyFill="1" applyBorder="1" applyAlignment="1">
      <alignment horizontal="center" vertical="center" wrapText="1"/>
      <protection/>
    </xf>
    <xf numFmtId="0" fontId="4" fillId="36" borderId="22" xfId="51" applyFont="1" applyFill="1" applyBorder="1" applyAlignment="1">
      <alignment horizontal="center" vertical="center" wrapText="1"/>
      <protection/>
    </xf>
    <xf numFmtId="0" fontId="2" fillId="36" borderId="36" xfId="69" applyFont="1" applyFill="1" applyBorder="1" applyAlignment="1">
      <alignment horizontal="center" vertical="center" wrapText="1" readingOrder="2"/>
      <protection/>
    </xf>
    <xf numFmtId="0" fontId="2" fillId="36" borderId="25" xfId="69" applyFont="1" applyFill="1" applyBorder="1" applyAlignment="1">
      <alignment horizontal="center" vertical="center" wrapText="1" readingOrder="2"/>
      <protection/>
    </xf>
    <xf numFmtId="0" fontId="2" fillId="36" borderId="40" xfId="69" applyFont="1" applyFill="1" applyBorder="1" applyAlignment="1">
      <alignment horizontal="center" vertical="center" wrapText="1" readingOrder="2"/>
      <protection/>
    </xf>
    <xf numFmtId="0" fontId="1" fillId="36" borderId="37" xfId="69" applyFont="1" applyFill="1" applyBorder="1" applyAlignment="1">
      <alignment horizontal="center" vertical="center" wrapText="1" readingOrder="2"/>
      <protection/>
    </xf>
    <xf numFmtId="0" fontId="1" fillId="36" borderId="41" xfId="69" applyFont="1" applyFill="1" applyBorder="1" applyAlignment="1">
      <alignment horizontal="center" vertical="center" wrapText="1" readingOrder="2"/>
      <protection/>
    </xf>
    <xf numFmtId="0" fontId="2" fillId="36" borderId="31" xfId="69" applyFont="1" applyFill="1" applyBorder="1" applyAlignment="1">
      <alignment horizontal="center" vertical="center" wrapText="1" readingOrder="2"/>
      <protection/>
    </xf>
    <xf numFmtId="0" fontId="2" fillId="36" borderId="17" xfId="69" applyFont="1" applyFill="1" applyBorder="1" applyAlignment="1">
      <alignment horizontal="center" vertical="center" wrapText="1" readingOrder="2"/>
      <protection/>
    </xf>
    <xf numFmtId="0" fontId="2" fillId="0" borderId="31" xfId="69" applyFont="1" applyFill="1" applyBorder="1" applyAlignment="1">
      <alignment horizontal="center" vertical="center" wrapText="1" readingOrder="2"/>
      <protection/>
    </xf>
    <xf numFmtId="0" fontId="0" fillId="0" borderId="0" xfId="0" applyAlignment="1">
      <alignment horizontal="center" vertical="center" wrapText="1"/>
    </xf>
    <xf numFmtId="0" fontId="2" fillId="0" borderId="17" xfId="69" applyFont="1" applyFill="1" applyBorder="1" applyAlignment="1">
      <alignment horizontal="center" vertical="center" wrapText="1" readingOrder="2"/>
      <protection/>
    </xf>
    <xf numFmtId="0" fontId="0" fillId="0" borderId="32" xfId="0" applyBorder="1" applyAlignment="1">
      <alignment horizontal="center" vertical="center" wrapText="1"/>
    </xf>
    <xf numFmtId="0" fontId="2" fillId="0" borderId="25" xfId="69" applyFont="1" applyFill="1" applyBorder="1" applyAlignment="1">
      <alignment horizontal="center" vertical="center" wrapText="1" readingOrder="1"/>
      <protection/>
    </xf>
    <xf numFmtId="0" fontId="2" fillId="36" borderId="38" xfId="69" applyFont="1" applyFill="1" applyBorder="1" applyAlignment="1">
      <alignment horizontal="center" vertical="center" wrapText="1" readingOrder="1"/>
      <protection/>
    </xf>
    <xf numFmtId="0" fontId="2" fillId="36" borderId="20" xfId="69" applyFont="1" applyFill="1" applyBorder="1" applyAlignment="1">
      <alignment horizontal="center" vertical="center" wrapText="1" readingOrder="1"/>
      <protection/>
    </xf>
    <xf numFmtId="0" fontId="2" fillId="36" borderId="39" xfId="69" applyFont="1" applyFill="1" applyBorder="1" applyAlignment="1">
      <alignment horizontal="center" vertical="center" wrapText="1" readingOrder="1"/>
      <protection/>
    </xf>
    <xf numFmtId="0" fontId="1" fillId="36" borderId="34" xfId="69" applyFont="1" applyFill="1" applyBorder="1" applyAlignment="1">
      <alignment horizontal="center" vertical="center" wrapText="1" readingOrder="2"/>
      <protection/>
    </xf>
    <xf numFmtId="0" fontId="1" fillId="36" borderId="19" xfId="69" applyFont="1" applyFill="1" applyBorder="1" applyAlignment="1">
      <alignment horizontal="center" vertical="center" wrapText="1" readingOrder="2"/>
      <protection/>
    </xf>
    <xf numFmtId="0" fontId="1" fillId="36" borderId="35" xfId="69" applyFont="1" applyFill="1" applyBorder="1" applyAlignment="1">
      <alignment horizontal="center" vertical="center" wrapText="1" readingOrder="2"/>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1" xfId="49"/>
    <cellStyle name="Had1" xfId="50"/>
    <cellStyle name="Had2" xfId="51"/>
    <cellStyle name="Had3"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rmal 3" xfId="63"/>
    <cellStyle name="Note" xfId="64"/>
    <cellStyle name="Output" xfId="65"/>
    <cellStyle name="Percent" xfId="66"/>
    <cellStyle name="Title" xfId="67"/>
    <cellStyle name="Total" xfId="68"/>
    <cellStyle name="TXT1" xfId="69"/>
    <cellStyle name="TXT1_فصل ذوي الإعاقة- 2009" xfId="70"/>
    <cellStyle name="TXT2" xfId="71"/>
    <cellStyle name="TXT3"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chartsheet" Target="chartsheets/sheet2.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rPr>
              <a:t> </a:t>
            </a:r>
            <a:r>
              <a:rPr lang="en-US" cap="none" sz="1500" b="1" i="0" u="none" baseline="0">
                <a:solidFill>
                  <a:srgbClr val="000000"/>
                </a:solidFill>
                <a:latin typeface="Arial"/>
                <a:ea typeface="Arial"/>
                <a:cs typeface="Arial"/>
              </a:rPr>
              <a:t>المتدربون</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حسب</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النوع</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وجهة</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التدريب</a:t>
            </a:r>
            <a:r>
              <a:rPr lang="en-US" cap="none" sz="15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TRAINEES BY GENDER &amp;TRAINING AGENCY
</a:t>
            </a:r>
            <a:r>
              <a:rPr lang="en-US" cap="none" sz="1200" b="1" i="0" u="none" baseline="0">
                <a:solidFill>
                  <a:srgbClr val="000000"/>
                </a:solidFill>
                <a:latin typeface="Arial"/>
                <a:ea typeface="Arial"/>
                <a:cs typeface="Arial"/>
              </a:rPr>
              <a:t>2018</a:t>
            </a:r>
          </a:p>
        </c:rich>
      </c:tx>
      <c:layout>
        <c:manualLayout>
          <c:xMode val="factor"/>
          <c:yMode val="factor"/>
          <c:x val="-0.001"/>
          <c:y val="-0.00775"/>
        </c:manualLayout>
      </c:layout>
      <c:spPr>
        <a:noFill/>
        <a:ln w="3175">
          <a:noFill/>
        </a:ln>
      </c:spPr>
    </c:title>
    <c:plotArea>
      <c:layout>
        <c:manualLayout>
          <c:xMode val="edge"/>
          <c:yMode val="edge"/>
          <c:x val="0.0165"/>
          <c:y val="0.179"/>
          <c:w val="0.94325"/>
          <c:h val="0.8125"/>
        </c:manualLayout>
      </c:layout>
      <c:barChart>
        <c:barDir val="col"/>
        <c:grouping val="clustered"/>
        <c:varyColors val="0"/>
        <c:ser>
          <c:idx val="0"/>
          <c:order val="0"/>
          <c:tx>
            <c:strRef>
              <c:f>'97'!$B$26</c:f>
              <c:strCache>
                <c:ptCount val="1"/>
                <c:pt idx="0">
                  <c:v>ذكور
 Males</c:v>
                </c:pt>
              </c:strCache>
            </c:strRef>
          </c:tx>
          <c:spPr>
            <a:solidFill>
              <a:srgbClr val="99336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'97'!$A$27:$A$29</c:f>
              <c:strCache>
                <c:ptCount val="3"/>
                <c:pt idx="0">
                  <c:v>وزارات ومؤسسات حكومية
Govt. Ministries &amp; Corporations</c:v>
                </c:pt>
                <c:pt idx="1">
                  <c:v>مؤسسات وشركات مختلطة 
Mixed Training Centers</c:v>
                </c:pt>
                <c:pt idx="2">
                  <c:v> مراكز التدريب الخاصة
Private Training Centers</c:v>
                </c:pt>
              </c:strCache>
            </c:strRef>
          </c:cat>
          <c:val>
            <c:numRef>
              <c:f>'97'!$B$27:$B$29</c:f>
              <c:numCache>
                <c:ptCount val="3"/>
                <c:pt idx="0">
                  <c:v>152106</c:v>
                </c:pt>
                <c:pt idx="1">
                  <c:v>30242</c:v>
                </c:pt>
                <c:pt idx="2">
                  <c:v>12109</c:v>
                </c:pt>
              </c:numCache>
            </c:numRef>
          </c:val>
        </c:ser>
        <c:ser>
          <c:idx val="1"/>
          <c:order val="1"/>
          <c:tx>
            <c:strRef>
              <c:f>'97'!$C$26</c:f>
              <c:strCache>
                <c:ptCount val="1"/>
                <c:pt idx="0">
                  <c:v>إناث
Females</c:v>
                </c:pt>
              </c:strCache>
            </c:strRef>
          </c:tx>
          <c:spPr>
            <a:solidFill>
              <a:srgbClr val="4F81BD"/>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'97'!$A$27:$A$29</c:f>
              <c:strCache>
                <c:ptCount val="3"/>
                <c:pt idx="0">
                  <c:v>وزارات ومؤسسات حكومية
Govt. Ministries &amp; Corporations</c:v>
                </c:pt>
                <c:pt idx="1">
                  <c:v>مؤسسات وشركات مختلطة 
Mixed Training Centers</c:v>
                </c:pt>
                <c:pt idx="2">
                  <c:v> مراكز التدريب الخاصة
Private Training Centers</c:v>
                </c:pt>
              </c:strCache>
            </c:strRef>
          </c:cat>
          <c:val>
            <c:numRef>
              <c:f>'97'!$C$27:$C$29</c:f>
              <c:numCache>
                <c:ptCount val="3"/>
                <c:pt idx="0">
                  <c:v>80389</c:v>
                </c:pt>
                <c:pt idx="1">
                  <c:v>4200</c:v>
                </c:pt>
                <c:pt idx="2">
                  <c:v>7153</c:v>
                </c:pt>
              </c:numCache>
            </c:numRef>
          </c:val>
        </c:ser>
        <c:axId val="11270577"/>
        <c:axId val="34326330"/>
      </c:barChart>
      <c:catAx>
        <c:axId val="11270577"/>
        <c:scaling>
          <c:orientation val="minMax"/>
        </c:scaling>
        <c:axPos val="b"/>
        <c:majorGridlines>
          <c:spPr>
            <a:ln w="12700">
              <a:solidFill>
                <a:srgbClr val="C0C0C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crossAx val="34326330"/>
        <c:crosses val="autoZero"/>
        <c:auto val="1"/>
        <c:lblOffset val="100"/>
        <c:tickLblSkip val="1"/>
        <c:noMultiLvlLbl val="0"/>
      </c:catAx>
      <c:valAx>
        <c:axId val="34326330"/>
        <c:scaling>
          <c:orientation val="minMax"/>
        </c:scaling>
        <c:axPos val="l"/>
        <c:majorGridlines>
          <c:spPr>
            <a:ln w="12700">
              <a:solidFill>
                <a:srgbClr val="C0C0C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Arial"/>
                <a:ea typeface="Arial"/>
                <a:cs typeface="Arial"/>
              </a:defRPr>
            </a:pPr>
          </a:p>
        </c:txPr>
        <c:crossAx val="11270577"/>
        <c:crossesAt val="1"/>
        <c:crossBetween val="between"/>
        <c:dispUnits/>
      </c:valAx>
      <c:spPr>
        <a:solidFill>
          <a:srgbClr val="FFFFFF"/>
        </a:solidFill>
        <a:ln w="3175">
          <a:noFill/>
        </a:ln>
      </c:spPr>
    </c:plotArea>
    <c:legend>
      <c:legendPos val="t"/>
      <c:layout>
        <c:manualLayout>
          <c:xMode val="edge"/>
          <c:yMode val="edge"/>
          <c:x val="0.6555"/>
          <c:y val="0.1325"/>
          <c:w val="0.32175"/>
          <c:h val="0.06075"/>
        </c:manualLayout>
      </c:layout>
      <c:overlay val="0"/>
      <c:spPr>
        <a:noFill/>
        <a:ln w="3175">
          <a:noFill/>
        </a:ln>
      </c:spPr>
      <c:txPr>
        <a:bodyPr vert="horz" rot="0"/>
        <a:lstStyle/>
        <a:p>
          <a:pPr>
            <a:defRPr lang="en-US" cap="none" sz="105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المتدربون</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في</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جميع</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المراكز</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التدريبية</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الخاصة</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حسب</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مجال</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البرنامج</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التدريبي</a:t>
            </a:r>
            <a:r>
              <a:rPr lang="en-US" cap="none" sz="16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TRAINEES AT ALL PRIVATE TRAINING CENTERS BY FIELD OF TRAINING PRODRAM 
</a:t>
            </a:r>
            <a:r>
              <a:rPr lang="en-US" cap="none" sz="1200" b="1" i="0" u="none" baseline="0">
                <a:solidFill>
                  <a:srgbClr val="000000"/>
                </a:solidFill>
                <a:latin typeface="Arial"/>
                <a:ea typeface="Arial"/>
                <a:cs typeface="Arial"/>
              </a:rPr>
              <a:t>2018</a:t>
            </a:r>
          </a:p>
        </c:rich>
      </c:tx>
      <c:layout>
        <c:manualLayout>
          <c:xMode val="factor"/>
          <c:yMode val="factor"/>
          <c:x val="0"/>
          <c:y val="-0.00775"/>
        </c:manualLayout>
      </c:layout>
      <c:spPr>
        <a:noFill/>
        <a:ln w="3175">
          <a:noFill/>
        </a:ln>
      </c:spPr>
    </c:title>
    <c:plotArea>
      <c:layout>
        <c:manualLayout>
          <c:xMode val="edge"/>
          <c:yMode val="edge"/>
          <c:x val="0.02825"/>
          <c:y val="0.18075"/>
          <c:w val="0.95975"/>
          <c:h val="0.81475"/>
        </c:manualLayout>
      </c:layout>
      <c:barChart>
        <c:barDir val="col"/>
        <c:grouping val="clustered"/>
        <c:varyColors val="0"/>
        <c:ser>
          <c:idx val="0"/>
          <c:order val="0"/>
          <c:tx>
            <c:strRef>
              <c:f>'105'!$I$8</c:f>
              <c:strCache>
                <c:ptCount val="1"/>
                <c:pt idx="0">
                  <c:v>ذكور
Males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multiLvlStrRef>
              <c:f>'105'!$A$28:$B$33</c:f>
              <c:multiLvlStrCache>
                <c:ptCount val="6"/>
                <c:lvl>
                  <c:pt idx="0">
                    <c:v>قطريون</c:v>
                  </c:pt>
                  <c:pt idx="1">
                    <c:v>غيرقطريين</c:v>
                  </c:pt>
                  <c:pt idx="2">
                    <c:v>قطريون</c:v>
                  </c:pt>
                  <c:pt idx="3">
                    <c:v>غيرقطريين</c:v>
                  </c:pt>
                  <c:pt idx="4">
                    <c:v>قطريون</c:v>
                  </c:pt>
                  <c:pt idx="5">
                    <c:v>غيرقطريين</c:v>
                  </c:pt>
                </c:lvl>
                <c:lvl>
                  <c:pt idx="0">
                    <c:v>Qataris</c:v>
                  </c:pt>
                  <c:pt idx="1">
                    <c:v>Non-Qataris</c:v>
                  </c:pt>
                  <c:pt idx="2">
                    <c:v>Qataris</c:v>
                  </c:pt>
                  <c:pt idx="3">
                    <c:v>Non-Qataris</c:v>
                  </c:pt>
                  <c:pt idx="4">
                    <c:v>Qataris</c:v>
                  </c:pt>
                  <c:pt idx="5">
                    <c:v>Non-Qataris</c:v>
                  </c:pt>
                </c:lvl>
                <c:lvl>
                  <c:pt idx="0">
                    <c:v>الإدارة</c:v>
                  </c:pt>
                  <c:pt idx="2">
                    <c:v>الحاسب الآلي</c:v>
                  </c:pt>
                  <c:pt idx="4">
                    <c:v> اللغات</c:v>
                  </c:pt>
                </c:lvl>
                <c:lvl>
                  <c:pt idx="0">
                    <c:v>Administration</c:v>
                  </c:pt>
                  <c:pt idx="2">
                    <c:v>Computer</c:v>
                  </c:pt>
                  <c:pt idx="4">
                    <c:v>Languages</c:v>
                  </c:pt>
                </c:lvl>
              </c:multiLvlStrCache>
            </c:multiLvlStrRef>
          </c:cat>
          <c:val>
            <c:numRef>
              <c:f>('105'!$I$9:$I$10,'105'!$I$11:$I$12,'105'!$I$13:$I$14)</c:f>
              <c:numCache>
                <c:ptCount val="6"/>
                <c:pt idx="0">
                  <c:v>1141</c:v>
                </c:pt>
                <c:pt idx="1">
                  <c:v>3037</c:v>
                </c:pt>
                <c:pt idx="2">
                  <c:v>329</c:v>
                </c:pt>
                <c:pt idx="3">
                  <c:v>4244</c:v>
                </c:pt>
                <c:pt idx="4">
                  <c:v>1468</c:v>
                </c:pt>
                <c:pt idx="5">
                  <c:v>1890</c:v>
                </c:pt>
              </c:numCache>
            </c:numRef>
          </c:val>
        </c:ser>
        <c:ser>
          <c:idx val="1"/>
          <c:order val="1"/>
          <c:tx>
            <c:strRef>
              <c:f>'105'!$J$8</c:f>
              <c:strCache>
                <c:ptCount val="1"/>
                <c:pt idx="0">
                  <c:v>إناث
Females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multiLvlStrRef>
              <c:f>'105'!$A$28:$B$33</c:f>
              <c:multiLvlStrCache>
                <c:ptCount val="6"/>
                <c:lvl>
                  <c:pt idx="0">
                    <c:v>قطريون</c:v>
                  </c:pt>
                  <c:pt idx="1">
                    <c:v>غيرقطريين</c:v>
                  </c:pt>
                  <c:pt idx="2">
                    <c:v>قطريون</c:v>
                  </c:pt>
                  <c:pt idx="3">
                    <c:v>غيرقطريين</c:v>
                  </c:pt>
                  <c:pt idx="4">
                    <c:v>قطريون</c:v>
                  </c:pt>
                  <c:pt idx="5">
                    <c:v>غيرقطريين</c:v>
                  </c:pt>
                </c:lvl>
                <c:lvl>
                  <c:pt idx="0">
                    <c:v>Qataris</c:v>
                  </c:pt>
                  <c:pt idx="1">
                    <c:v>Non-Qataris</c:v>
                  </c:pt>
                  <c:pt idx="2">
                    <c:v>Qataris</c:v>
                  </c:pt>
                  <c:pt idx="3">
                    <c:v>Non-Qataris</c:v>
                  </c:pt>
                  <c:pt idx="4">
                    <c:v>Qataris</c:v>
                  </c:pt>
                  <c:pt idx="5">
                    <c:v>Non-Qataris</c:v>
                  </c:pt>
                </c:lvl>
                <c:lvl>
                  <c:pt idx="0">
                    <c:v>الإدارة</c:v>
                  </c:pt>
                  <c:pt idx="2">
                    <c:v>الحاسب الآلي</c:v>
                  </c:pt>
                  <c:pt idx="4">
                    <c:v> اللغات</c:v>
                  </c:pt>
                </c:lvl>
                <c:lvl>
                  <c:pt idx="0">
                    <c:v>Administration</c:v>
                  </c:pt>
                  <c:pt idx="2">
                    <c:v>Computer</c:v>
                  </c:pt>
                  <c:pt idx="4">
                    <c:v>Languages</c:v>
                  </c:pt>
                </c:lvl>
              </c:multiLvlStrCache>
            </c:multiLvlStrRef>
          </c:cat>
          <c:val>
            <c:numRef>
              <c:f>('105'!$J$9:$J$10,'105'!$J$11:$J$12,'105'!$J$13:$J$14)</c:f>
              <c:numCache>
                <c:ptCount val="6"/>
                <c:pt idx="0">
                  <c:v>1338</c:v>
                </c:pt>
                <c:pt idx="1">
                  <c:v>1302</c:v>
                </c:pt>
                <c:pt idx="2">
                  <c:v>361</c:v>
                </c:pt>
                <c:pt idx="3">
                  <c:v>1327</c:v>
                </c:pt>
                <c:pt idx="4">
                  <c:v>1172</c:v>
                </c:pt>
                <c:pt idx="5">
                  <c:v>1653</c:v>
                </c:pt>
              </c:numCache>
            </c:numRef>
          </c:val>
        </c:ser>
        <c:axId val="40501515"/>
        <c:axId val="28969316"/>
      </c:barChart>
      <c:catAx>
        <c:axId val="40501515"/>
        <c:scaling>
          <c:orientation val="minMax"/>
        </c:scaling>
        <c:axPos val="b"/>
        <c:majorGridlines>
          <c:spPr>
            <a:ln w="12700">
              <a:solidFill>
                <a:srgbClr val="C0C0C0"/>
              </a:solidFill>
            </a:ln>
          </c:spPr>
        </c:majorGridlines>
        <c:delete val="0"/>
        <c:numFmt formatCode="General" sourceLinked="1"/>
        <c:majorTickMark val="none"/>
        <c:minorTickMark val="none"/>
        <c:tickLblPos val="nextTo"/>
        <c:spPr>
          <a:ln w="3175">
            <a:solidFill>
              <a:srgbClr val="FFCC99"/>
            </a:solidFill>
          </a:ln>
        </c:spPr>
        <c:txPr>
          <a:bodyPr vert="horz" rot="0"/>
          <a:lstStyle/>
          <a:p>
            <a:pPr>
              <a:defRPr lang="en-US" cap="none" sz="1100" b="1" i="0" u="none" baseline="0">
                <a:solidFill>
                  <a:srgbClr val="000000"/>
                </a:solidFill>
                <a:latin typeface="Arial"/>
                <a:ea typeface="Arial"/>
                <a:cs typeface="Arial"/>
              </a:defRPr>
            </a:pPr>
          </a:p>
        </c:txPr>
        <c:crossAx val="28969316"/>
        <c:crosses val="autoZero"/>
        <c:auto val="1"/>
        <c:lblOffset val="100"/>
        <c:tickLblSkip val="1"/>
        <c:noMultiLvlLbl val="0"/>
      </c:catAx>
      <c:valAx>
        <c:axId val="28969316"/>
        <c:scaling>
          <c:orientation val="minMax"/>
        </c:scaling>
        <c:axPos val="l"/>
        <c:majorGridlines>
          <c:spPr>
            <a:ln w="12700">
              <a:solidFill>
                <a:srgbClr val="C0C0C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Arial"/>
                <a:ea typeface="Arial"/>
                <a:cs typeface="Arial"/>
              </a:defRPr>
            </a:pPr>
          </a:p>
        </c:txPr>
        <c:crossAx val="40501515"/>
        <c:crossesAt val="1"/>
        <c:crossBetween val="between"/>
        <c:dispUnits/>
      </c:valAx>
      <c:spPr>
        <a:solidFill>
          <a:srgbClr val="FFFFFF"/>
        </a:solidFill>
        <a:ln w="3175">
          <a:noFill/>
        </a:ln>
      </c:spPr>
    </c:plotArea>
    <c:legend>
      <c:legendPos val="t"/>
      <c:layout>
        <c:manualLayout>
          <c:xMode val="edge"/>
          <c:yMode val="edge"/>
          <c:x val="0.72175"/>
          <c:y val="0.1235"/>
          <c:w val="0.23975"/>
          <c:h val="0.06625"/>
        </c:manualLayout>
      </c:layout>
      <c:overlay val="0"/>
      <c:spPr>
        <a:noFill/>
        <a:ln w="3175">
          <a:noFill/>
        </a:ln>
      </c:spPr>
      <c:txPr>
        <a:bodyPr vert="horz" rot="0"/>
        <a:lstStyle/>
        <a:p>
          <a:pPr>
            <a:defRPr lang="en-US" cap="none" sz="1050"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(33) شكل رقم</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(34) شكل رقم</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0</xdr:col>
      <xdr:colOff>4981575</xdr:colOff>
      <xdr:row>6</xdr:row>
      <xdr:rowOff>438150</xdr:rowOff>
    </xdr:to>
    <xdr:pic>
      <xdr:nvPicPr>
        <xdr:cNvPr id="1" name="Picture 5" descr="ORNA430.WMF"/>
        <xdr:cNvPicPr preferRelativeResize="1">
          <a:picLocks noChangeAspect="1"/>
        </xdr:cNvPicPr>
      </xdr:nvPicPr>
      <xdr:blipFill>
        <a:blip r:embed="rId1"/>
        <a:stretch>
          <a:fillRect/>
        </a:stretch>
      </xdr:blipFill>
      <xdr:spPr>
        <a:xfrm rot="16200000">
          <a:off x="85725" y="0"/>
          <a:ext cx="4895850" cy="2638425"/>
        </a:xfrm>
        <a:prstGeom prst="rect">
          <a:avLst/>
        </a:prstGeom>
        <a:noFill/>
        <a:ln w="9525" cmpd="sng">
          <a:noFill/>
        </a:ln>
      </xdr:spPr>
    </xdr:pic>
    <xdr:clientData/>
  </xdr:twoCellAnchor>
  <xdr:twoCellAnchor>
    <xdr:from>
      <xdr:col>0</xdr:col>
      <xdr:colOff>476250</xdr:colOff>
      <xdr:row>1</xdr:row>
      <xdr:rowOff>28575</xdr:rowOff>
    </xdr:from>
    <xdr:to>
      <xdr:col>0</xdr:col>
      <xdr:colOff>4562475</xdr:colOff>
      <xdr:row>6</xdr:row>
      <xdr:rowOff>285750</xdr:rowOff>
    </xdr:to>
    <xdr:sp>
      <xdr:nvSpPr>
        <xdr:cNvPr id="2" name="Text Box 3"/>
        <xdr:cNvSpPr txBox="1">
          <a:spLocks noChangeArrowheads="1"/>
        </xdr:cNvSpPr>
      </xdr:nvSpPr>
      <xdr:spPr>
        <a:xfrm>
          <a:off x="476250" y="190500"/>
          <a:ext cx="4086225" cy="2295525"/>
        </a:xfrm>
        <a:prstGeom prst="rect">
          <a:avLst/>
        </a:prstGeom>
        <a:noFill/>
        <a:ln w="9525" cmpd="sng">
          <a:noFill/>
        </a:ln>
      </xdr:spPr>
      <xdr:txBody>
        <a:bodyPr vertOverflow="clip" wrap="square" lIns="246888" tIns="155448" rIns="246888" bIns="0"/>
        <a:p>
          <a:pPr algn="ctr">
            <a:defRPr/>
          </a:pPr>
          <a:r>
            <a:rPr lang="en-US" cap="none" sz="2600" b="1" i="0" u="none" baseline="0">
              <a:solidFill>
                <a:srgbClr val="0000FF"/>
              </a:solidFill>
              <a:latin typeface="Arial"/>
              <a:ea typeface="Arial"/>
              <a:cs typeface="Arial"/>
            </a:rPr>
            <a:t> </a:t>
          </a:r>
          <a:r>
            <a:rPr lang="en-US" cap="none" sz="4800" b="1" i="0" u="none" baseline="0">
              <a:solidFill>
                <a:srgbClr val="0000FF"/>
              </a:solidFill>
              <a:latin typeface="AGA Arabesque Desktop"/>
              <a:ea typeface="AGA Arabesque Desktop"/>
              <a:cs typeface="AGA Arabesque Desktop"/>
            </a:rPr>
            <a:t>%+
</a:t>
          </a:r>
          <a:r>
            <a:rPr lang="en-US" cap="none" sz="2800" b="1" i="0" u="none" baseline="0">
              <a:solidFill>
                <a:srgbClr val="0000FF"/>
              </a:solidFill>
              <a:latin typeface="Arial"/>
              <a:ea typeface="Arial"/>
              <a:cs typeface="Arial"/>
            </a:rPr>
            <a:t>إحصاءات التدريب</a:t>
          </a:r>
          <a:r>
            <a:rPr lang="en-US" cap="none" sz="5400" b="0" i="0" u="none" baseline="0">
              <a:solidFill>
                <a:srgbClr val="0000FF"/>
              </a:solidFill>
              <a:latin typeface="Calibri"/>
              <a:ea typeface="Calibri"/>
              <a:cs typeface="Calibri"/>
            </a:rPr>
            <a:t>
</a:t>
          </a:r>
          <a:r>
            <a:rPr lang="en-US" cap="none" sz="1800" b="1" i="0" u="none" baseline="0">
              <a:solidFill>
                <a:srgbClr val="0000FF"/>
              </a:solidFill>
              <a:latin typeface="Arial"/>
              <a:ea typeface="Arial"/>
              <a:cs typeface="Arial"/>
            </a:rPr>
            <a:t>
</a:t>
          </a:r>
          <a:r>
            <a:rPr lang="en-US" cap="none" sz="1800" b="1" i="0" u="none" baseline="0">
              <a:solidFill>
                <a:srgbClr val="0000FF"/>
              </a:solidFill>
              <a:latin typeface="Arial Rounded MT Bold"/>
              <a:ea typeface="Arial Rounded MT Bold"/>
              <a:cs typeface="Arial Rounded MT Bold"/>
            </a:rPr>
            <a:t>CHAPTER  V</a:t>
          </a:r>
          <a:r>
            <a:rPr lang="en-US" cap="none" sz="1800" b="0" i="0" u="none" baseline="0">
              <a:solidFill>
                <a:srgbClr val="0000FF"/>
              </a:solidFill>
              <a:latin typeface="Arial Rounded MT Bold"/>
              <a:ea typeface="Arial Rounded MT Bold"/>
              <a:cs typeface="Arial Rounded MT Bold"/>
            </a:rPr>
            <a:t>
</a:t>
          </a:r>
          <a:r>
            <a:rPr lang="en-US" cap="none" sz="1800" b="1" i="0" u="none" baseline="0">
              <a:solidFill>
                <a:srgbClr val="0000FF"/>
              </a:solidFill>
              <a:latin typeface="Arial Rounded MT Bold"/>
              <a:ea typeface="Arial Rounded MT Bold"/>
              <a:cs typeface="Arial Rounded MT Bold"/>
            </a:rPr>
            <a:t>TRAINING STATISTICS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657225</xdr:colOff>
      <xdr:row>0</xdr:row>
      <xdr:rowOff>47625</xdr:rowOff>
    </xdr:from>
    <xdr:to>
      <xdr:col>13</xdr:col>
      <xdr:colOff>1323975</xdr:colOff>
      <xdr:row>2</xdr:row>
      <xdr:rowOff>152400</xdr:rowOff>
    </xdr:to>
    <xdr:pic>
      <xdr:nvPicPr>
        <xdr:cNvPr id="1" name="Picture 1"/>
        <xdr:cNvPicPr preferRelativeResize="1">
          <a:picLocks noChangeAspect="1"/>
        </xdr:cNvPicPr>
      </xdr:nvPicPr>
      <xdr:blipFill>
        <a:blip r:embed="rId1"/>
        <a:stretch>
          <a:fillRect/>
        </a:stretch>
      </xdr:blipFill>
      <xdr:spPr>
        <a:xfrm>
          <a:off x="9286875" y="47625"/>
          <a:ext cx="66675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657225</xdr:colOff>
      <xdr:row>0</xdr:row>
      <xdr:rowOff>47625</xdr:rowOff>
    </xdr:from>
    <xdr:to>
      <xdr:col>13</xdr:col>
      <xdr:colOff>1323975</xdr:colOff>
      <xdr:row>2</xdr:row>
      <xdr:rowOff>266700</xdr:rowOff>
    </xdr:to>
    <xdr:pic>
      <xdr:nvPicPr>
        <xdr:cNvPr id="1" name="Picture 1"/>
        <xdr:cNvPicPr preferRelativeResize="1">
          <a:picLocks noChangeAspect="1"/>
        </xdr:cNvPicPr>
      </xdr:nvPicPr>
      <xdr:blipFill>
        <a:blip r:embed="rId1"/>
        <a:stretch>
          <a:fillRect/>
        </a:stretch>
      </xdr:blipFill>
      <xdr:spPr>
        <a:xfrm>
          <a:off x="9248775" y="47625"/>
          <a:ext cx="666750" cy="6667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666750</xdr:colOff>
      <xdr:row>0</xdr:row>
      <xdr:rowOff>47625</xdr:rowOff>
    </xdr:from>
    <xdr:to>
      <xdr:col>13</xdr:col>
      <xdr:colOff>1333500</xdr:colOff>
      <xdr:row>2</xdr:row>
      <xdr:rowOff>228600</xdr:rowOff>
    </xdr:to>
    <xdr:pic>
      <xdr:nvPicPr>
        <xdr:cNvPr id="1" name="Picture 1"/>
        <xdr:cNvPicPr preferRelativeResize="1">
          <a:picLocks noChangeAspect="1"/>
        </xdr:cNvPicPr>
      </xdr:nvPicPr>
      <xdr:blipFill>
        <a:blip r:embed="rId1"/>
        <a:stretch>
          <a:fillRect/>
        </a:stretch>
      </xdr:blipFill>
      <xdr:spPr>
        <a:xfrm>
          <a:off x="9248775" y="47625"/>
          <a:ext cx="666750" cy="6667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600075</xdr:colOff>
      <xdr:row>0</xdr:row>
      <xdr:rowOff>57150</xdr:rowOff>
    </xdr:from>
    <xdr:to>
      <xdr:col>12</xdr:col>
      <xdr:colOff>1266825</xdr:colOff>
      <xdr:row>2</xdr:row>
      <xdr:rowOff>266700</xdr:rowOff>
    </xdr:to>
    <xdr:pic>
      <xdr:nvPicPr>
        <xdr:cNvPr id="1" name="Picture 1"/>
        <xdr:cNvPicPr preferRelativeResize="1">
          <a:picLocks noChangeAspect="1"/>
        </xdr:cNvPicPr>
      </xdr:nvPicPr>
      <xdr:blipFill>
        <a:blip r:embed="rId1"/>
        <a:stretch>
          <a:fillRect/>
        </a:stretch>
      </xdr:blipFill>
      <xdr:spPr>
        <a:xfrm>
          <a:off x="8877300" y="57150"/>
          <a:ext cx="666750" cy="666750"/>
        </a:xfrm>
        <a:prstGeom prst="rect">
          <a:avLst/>
        </a:prstGeom>
        <a:noFill/>
        <a:ln w="9525" cmpd="sng">
          <a:noFill/>
        </a:ln>
      </xdr:spPr>
    </xdr:pic>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0.00825</cdr:y>
    </cdr:from>
    <cdr:to>
      <cdr:x>0.0815</cdr:x>
      <cdr:y>0.11825</cdr:y>
    </cdr:to>
    <cdr:pic>
      <cdr:nvPicPr>
        <cdr:cNvPr id="1" name="Picture 1"/>
        <cdr:cNvPicPr preferRelativeResize="1">
          <a:picLocks noChangeAspect="1"/>
        </cdr:cNvPicPr>
      </cdr:nvPicPr>
      <cdr:blipFill>
        <a:blip r:embed="rId1"/>
        <a:stretch>
          <a:fillRect/>
        </a:stretch>
      </cdr:blipFill>
      <cdr:spPr>
        <a:xfrm>
          <a:off x="47625" y="47625"/>
          <a:ext cx="714375" cy="676275"/>
        </a:xfrm>
        <a:prstGeom prst="rect">
          <a:avLst/>
        </a:prstGeom>
        <a:noFill/>
        <a:ln w="9525" cmpd="sng">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72200"/>
    <xdr:graphicFrame>
      <xdr:nvGraphicFramePr>
        <xdr:cNvPr id="1" name="Shape 1025"/>
        <xdr:cNvGraphicFramePr/>
      </xdr:nvGraphicFramePr>
      <xdr:xfrm>
        <a:off x="0" y="0"/>
        <a:ext cx="9391650" cy="617220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657225</xdr:colOff>
      <xdr:row>0</xdr:row>
      <xdr:rowOff>47625</xdr:rowOff>
    </xdr:from>
    <xdr:to>
      <xdr:col>11</xdr:col>
      <xdr:colOff>1323975</xdr:colOff>
      <xdr:row>2</xdr:row>
      <xdr:rowOff>228600</xdr:rowOff>
    </xdr:to>
    <xdr:pic>
      <xdr:nvPicPr>
        <xdr:cNvPr id="1" name="Picture 1"/>
        <xdr:cNvPicPr preferRelativeResize="1">
          <a:picLocks noChangeAspect="1"/>
        </xdr:cNvPicPr>
      </xdr:nvPicPr>
      <xdr:blipFill>
        <a:blip r:embed="rId1"/>
        <a:stretch>
          <a:fillRect/>
        </a:stretch>
      </xdr:blipFill>
      <xdr:spPr>
        <a:xfrm>
          <a:off x="7972425" y="47625"/>
          <a:ext cx="666750" cy="6667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647700</xdr:colOff>
      <xdr:row>0</xdr:row>
      <xdr:rowOff>47625</xdr:rowOff>
    </xdr:from>
    <xdr:to>
      <xdr:col>13</xdr:col>
      <xdr:colOff>1314450</xdr:colOff>
      <xdr:row>2</xdr:row>
      <xdr:rowOff>228600</xdr:rowOff>
    </xdr:to>
    <xdr:pic>
      <xdr:nvPicPr>
        <xdr:cNvPr id="1" name="Picture 1"/>
        <xdr:cNvPicPr preferRelativeResize="1">
          <a:picLocks noChangeAspect="1"/>
        </xdr:cNvPicPr>
      </xdr:nvPicPr>
      <xdr:blipFill>
        <a:blip r:embed="rId1"/>
        <a:stretch>
          <a:fillRect/>
        </a:stretch>
      </xdr:blipFill>
      <xdr:spPr>
        <a:xfrm>
          <a:off x="9591675" y="47625"/>
          <a:ext cx="66675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2533650</xdr:colOff>
      <xdr:row>1</xdr:row>
      <xdr:rowOff>19050</xdr:rowOff>
    </xdr:from>
    <xdr:to>
      <xdr:col>1</xdr:col>
      <xdr:colOff>381000</xdr:colOff>
      <xdr:row>4</xdr:row>
      <xdr:rowOff>295275</xdr:rowOff>
    </xdr:to>
    <xdr:pic>
      <xdr:nvPicPr>
        <xdr:cNvPr id="1" name="Picture 1"/>
        <xdr:cNvPicPr preferRelativeResize="1">
          <a:picLocks noChangeAspect="1"/>
        </xdr:cNvPicPr>
      </xdr:nvPicPr>
      <xdr:blipFill>
        <a:blip r:embed="rId1"/>
        <a:stretch>
          <a:fillRect/>
        </a:stretch>
      </xdr:blipFill>
      <xdr:spPr>
        <a:xfrm>
          <a:off x="2533650" y="171450"/>
          <a:ext cx="762000"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1171575</xdr:colOff>
      <xdr:row>0</xdr:row>
      <xdr:rowOff>57150</xdr:rowOff>
    </xdr:from>
    <xdr:to>
      <xdr:col>11</xdr:col>
      <xdr:colOff>1838325</xdr:colOff>
      <xdr:row>3</xdr:row>
      <xdr:rowOff>57150</xdr:rowOff>
    </xdr:to>
    <xdr:pic>
      <xdr:nvPicPr>
        <xdr:cNvPr id="1" name="Picture 1"/>
        <xdr:cNvPicPr preferRelativeResize="1">
          <a:picLocks noChangeAspect="1"/>
        </xdr:cNvPicPr>
      </xdr:nvPicPr>
      <xdr:blipFill>
        <a:blip r:embed="rId1"/>
        <a:stretch>
          <a:fillRect/>
        </a:stretch>
      </xdr:blipFill>
      <xdr:spPr>
        <a:xfrm>
          <a:off x="8753475" y="57150"/>
          <a:ext cx="666750" cy="666750"/>
        </a:xfrm>
        <a:prstGeom prst="rect">
          <a:avLst/>
        </a:prstGeom>
        <a:noFill/>
        <a:ln w="9525"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0.00825</cdr:y>
    </cdr:from>
    <cdr:to>
      <cdr:x>0.092</cdr:x>
      <cdr:y>0.1305</cdr:y>
    </cdr:to>
    <cdr:pic>
      <cdr:nvPicPr>
        <cdr:cNvPr id="1" name="Picture 1"/>
        <cdr:cNvPicPr preferRelativeResize="1">
          <a:picLocks noChangeAspect="1"/>
        </cdr:cNvPicPr>
      </cdr:nvPicPr>
      <cdr:blipFill>
        <a:blip r:embed="rId1"/>
        <a:stretch>
          <a:fillRect/>
        </a:stretch>
      </cdr:blipFill>
      <cdr:spPr>
        <a:xfrm>
          <a:off x="47625" y="47625"/>
          <a:ext cx="809625" cy="752475"/>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72200"/>
    <xdr:graphicFrame>
      <xdr:nvGraphicFramePr>
        <xdr:cNvPr id="1" name="Shape 1025"/>
        <xdr:cNvGraphicFramePr/>
      </xdr:nvGraphicFramePr>
      <xdr:xfrm>
        <a:off x="0" y="0"/>
        <a:ext cx="9391650" cy="6172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238125</xdr:colOff>
      <xdr:row>0</xdr:row>
      <xdr:rowOff>57150</xdr:rowOff>
    </xdr:from>
    <xdr:to>
      <xdr:col>13</xdr:col>
      <xdr:colOff>981075</xdr:colOff>
      <xdr:row>2</xdr:row>
      <xdr:rowOff>342900</xdr:rowOff>
    </xdr:to>
    <xdr:pic>
      <xdr:nvPicPr>
        <xdr:cNvPr id="1" name="Picture 1"/>
        <xdr:cNvPicPr preferRelativeResize="1">
          <a:picLocks noChangeAspect="1"/>
        </xdr:cNvPicPr>
      </xdr:nvPicPr>
      <xdr:blipFill>
        <a:blip r:embed="rId1"/>
        <a:stretch>
          <a:fillRect/>
        </a:stretch>
      </xdr:blipFill>
      <xdr:spPr>
        <a:xfrm>
          <a:off x="9458325" y="57150"/>
          <a:ext cx="742950" cy="742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1314450</xdr:colOff>
      <xdr:row>0</xdr:row>
      <xdr:rowOff>57150</xdr:rowOff>
    </xdr:from>
    <xdr:to>
      <xdr:col>10</xdr:col>
      <xdr:colOff>2028825</xdr:colOff>
      <xdr:row>2</xdr:row>
      <xdr:rowOff>219075</xdr:rowOff>
    </xdr:to>
    <xdr:pic>
      <xdr:nvPicPr>
        <xdr:cNvPr id="1" name="Picture 1"/>
        <xdr:cNvPicPr preferRelativeResize="1">
          <a:picLocks noChangeAspect="1"/>
        </xdr:cNvPicPr>
      </xdr:nvPicPr>
      <xdr:blipFill>
        <a:blip r:embed="rId1"/>
        <a:stretch>
          <a:fillRect/>
        </a:stretch>
      </xdr:blipFill>
      <xdr:spPr>
        <a:xfrm>
          <a:off x="8810625" y="57150"/>
          <a:ext cx="714375" cy="7143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1304925</xdr:colOff>
      <xdr:row>0</xdr:row>
      <xdr:rowOff>47625</xdr:rowOff>
    </xdr:from>
    <xdr:to>
      <xdr:col>10</xdr:col>
      <xdr:colOff>1971675</xdr:colOff>
      <xdr:row>2</xdr:row>
      <xdr:rowOff>200025</xdr:rowOff>
    </xdr:to>
    <xdr:pic>
      <xdr:nvPicPr>
        <xdr:cNvPr id="1" name="Picture 1"/>
        <xdr:cNvPicPr preferRelativeResize="1">
          <a:picLocks noChangeAspect="1"/>
        </xdr:cNvPicPr>
      </xdr:nvPicPr>
      <xdr:blipFill>
        <a:blip r:embed="rId1"/>
        <a:stretch>
          <a:fillRect/>
        </a:stretch>
      </xdr:blipFill>
      <xdr:spPr>
        <a:xfrm>
          <a:off x="8829675" y="47625"/>
          <a:ext cx="66675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1495425</xdr:colOff>
      <xdr:row>0</xdr:row>
      <xdr:rowOff>57150</xdr:rowOff>
    </xdr:from>
    <xdr:to>
      <xdr:col>10</xdr:col>
      <xdr:colOff>2162175</xdr:colOff>
      <xdr:row>2</xdr:row>
      <xdr:rowOff>266700</xdr:rowOff>
    </xdr:to>
    <xdr:pic>
      <xdr:nvPicPr>
        <xdr:cNvPr id="1" name="Picture 1"/>
        <xdr:cNvPicPr preferRelativeResize="1">
          <a:picLocks noChangeAspect="1"/>
        </xdr:cNvPicPr>
      </xdr:nvPicPr>
      <xdr:blipFill>
        <a:blip r:embed="rId1"/>
        <a:stretch>
          <a:fillRect/>
        </a:stretch>
      </xdr:blipFill>
      <xdr:spPr>
        <a:xfrm>
          <a:off x="9467850" y="57150"/>
          <a:ext cx="6667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6"/>
  <sheetViews>
    <sheetView rightToLeft="1" tabSelected="1" view="pageBreakPreview" zoomScale="98" zoomScaleSheetLayoutView="98" zoomScalePageLayoutView="0" workbookViewId="0" topLeftCell="A1">
      <selection activeCell="D22" sqref="D22"/>
    </sheetView>
  </sheetViews>
  <sheetFormatPr defaultColWidth="9.140625" defaultRowHeight="12.75"/>
  <cols>
    <col min="1" max="1" width="74.8515625" style="7" customWidth="1"/>
    <col min="2" max="16384" width="9.140625" style="7" customWidth="1"/>
  </cols>
  <sheetData>
    <row r="1" ht="12.75">
      <c r="A1" s="9"/>
    </row>
    <row r="2" ht="66" customHeight="1">
      <c r="A2" s="10"/>
    </row>
    <row r="3" ht="35.25">
      <c r="A3" s="11" t="s">
        <v>52</v>
      </c>
    </row>
    <row r="4" ht="26.25">
      <c r="A4" s="12"/>
    </row>
    <row r="5" ht="20.25">
      <c r="A5" s="13"/>
    </row>
    <row r="6" ht="12.75">
      <c r="A6" s="9"/>
    </row>
    <row r="7" ht="42" customHeight="1">
      <c r="A7" s="9"/>
    </row>
    <row r="8" ht="12.75">
      <c r="A8" s="9"/>
    </row>
    <row r="9" ht="12.75">
      <c r="A9" s="9"/>
    </row>
    <row r="10" ht="12.75">
      <c r="A10" s="9"/>
    </row>
    <row r="25" ht="6.75" customHeight="1"/>
    <row r="26" ht="20.25">
      <c r="A26" s="8"/>
    </row>
  </sheetData>
  <sheetProtection/>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N20"/>
  <sheetViews>
    <sheetView rightToLeft="1" view="pageBreakPreview" zoomScaleSheetLayoutView="100" zoomScalePageLayoutView="0" workbookViewId="0" topLeftCell="A1">
      <selection activeCell="E7" sqref="E7:F7"/>
    </sheetView>
  </sheetViews>
  <sheetFormatPr defaultColWidth="9.140625" defaultRowHeight="12.75"/>
  <cols>
    <col min="1" max="1" width="20.7109375" style="0" customWidth="1"/>
    <col min="2" max="2" width="9.7109375" style="0" customWidth="1"/>
    <col min="3" max="4" width="9.140625" style="0" customWidth="1"/>
    <col min="5" max="11" width="8.57421875" style="0" customWidth="1"/>
    <col min="12" max="12" width="8.7109375" style="0" customWidth="1"/>
    <col min="13" max="13" width="11.28125" style="0" customWidth="1"/>
    <col min="14" max="14" width="20.7109375" style="0" customWidth="1"/>
  </cols>
  <sheetData>
    <row r="1" spans="1:14" ht="24" customHeight="1">
      <c r="A1" s="166" t="s">
        <v>162</v>
      </c>
      <c r="B1" s="166"/>
      <c r="C1" s="166"/>
      <c r="D1" s="166"/>
      <c r="E1" s="166"/>
      <c r="F1" s="166"/>
      <c r="G1" s="166"/>
      <c r="H1" s="166"/>
      <c r="I1" s="166"/>
      <c r="J1" s="166"/>
      <c r="K1" s="166"/>
      <c r="L1" s="166"/>
      <c r="M1" s="166"/>
      <c r="N1" s="166"/>
    </row>
    <row r="2" spans="1:14" ht="14.25" customHeight="1">
      <c r="A2" s="165">
        <v>2018</v>
      </c>
      <c r="B2" s="165"/>
      <c r="C2" s="165"/>
      <c r="D2" s="165"/>
      <c r="E2" s="165"/>
      <c r="F2" s="165"/>
      <c r="G2" s="165"/>
      <c r="H2" s="165"/>
      <c r="I2" s="165"/>
      <c r="J2" s="165"/>
      <c r="K2" s="165"/>
      <c r="L2" s="165"/>
      <c r="M2" s="165"/>
      <c r="N2" s="165"/>
    </row>
    <row r="3" spans="1:14" ht="38.25" customHeight="1">
      <c r="A3" s="172" t="s">
        <v>191</v>
      </c>
      <c r="B3" s="199"/>
      <c r="C3" s="199"/>
      <c r="D3" s="199"/>
      <c r="E3" s="199"/>
      <c r="F3" s="199"/>
      <c r="G3" s="199"/>
      <c r="H3" s="199"/>
      <c r="I3" s="199"/>
      <c r="J3" s="199"/>
      <c r="K3" s="199"/>
      <c r="L3" s="199"/>
      <c r="M3" s="199"/>
      <c r="N3" s="199"/>
    </row>
    <row r="4" spans="1:14" ht="15.75">
      <c r="A4" s="172">
        <v>2018</v>
      </c>
      <c r="B4" s="172"/>
      <c r="C4" s="172"/>
      <c r="D4" s="172"/>
      <c r="E4" s="172"/>
      <c r="F4" s="172"/>
      <c r="G4" s="172"/>
      <c r="H4" s="172"/>
      <c r="I4" s="172"/>
      <c r="J4" s="172"/>
      <c r="K4" s="172"/>
      <c r="L4" s="172"/>
      <c r="M4" s="172"/>
      <c r="N4" s="172"/>
    </row>
    <row r="5" spans="1:14" s="6" customFormat="1" ht="16.5" customHeight="1">
      <c r="A5" s="73" t="s">
        <v>74</v>
      </c>
      <c r="B5" s="51"/>
      <c r="C5" s="51"/>
      <c r="D5" s="51"/>
      <c r="E5" s="51"/>
      <c r="F5" s="51"/>
      <c r="G5" s="51"/>
      <c r="H5" s="51"/>
      <c r="I5" s="51"/>
      <c r="J5" s="51"/>
      <c r="K5" s="51"/>
      <c r="L5" s="74"/>
      <c r="M5" s="75"/>
      <c r="N5" s="76" t="s">
        <v>73</v>
      </c>
    </row>
    <row r="6" spans="1:14" ht="33" customHeight="1" thickBot="1">
      <c r="A6" s="187" t="s">
        <v>145</v>
      </c>
      <c r="B6" s="201" t="s">
        <v>33</v>
      </c>
      <c r="C6" s="189" t="s">
        <v>161</v>
      </c>
      <c r="D6" s="189"/>
      <c r="E6" s="189"/>
      <c r="F6" s="189"/>
      <c r="G6" s="189"/>
      <c r="H6" s="189"/>
      <c r="I6" s="189"/>
      <c r="J6" s="189"/>
      <c r="K6" s="189"/>
      <c r="L6" s="189"/>
      <c r="M6" s="176" t="s">
        <v>30</v>
      </c>
      <c r="N6" s="182" t="s">
        <v>150</v>
      </c>
    </row>
    <row r="7" spans="1:14" ht="38.25" customHeight="1" thickBot="1">
      <c r="A7" s="200"/>
      <c r="B7" s="202"/>
      <c r="C7" s="204" t="s">
        <v>157</v>
      </c>
      <c r="D7" s="204"/>
      <c r="E7" s="204" t="s">
        <v>156</v>
      </c>
      <c r="F7" s="204"/>
      <c r="G7" s="204" t="s">
        <v>155</v>
      </c>
      <c r="H7" s="204"/>
      <c r="I7" s="171" t="s">
        <v>153</v>
      </c>
      <c r="J7" s="171"/>
      <c r="K7" s="171" t="s">
        <v>154</v>
      </c>
      <c r="L7" s="171"/>
      <c r="M7" s="209"/>
      <c r="N7" s="194"/>
    </row>
    <row r="8" spans="1:14" ht="30" customHeight="1">
      <c r="A8" s="188"/>
      <c r="B8" s="203"/>
      <c r="C8" s="113" t="s">
        <v>118</v>
      </c>
      <c r="D8" s="113" t="s">
        <v>117</v>
      </c>
      <c r="E8" s="113" t="s">
        <v>118</v>
      </c>
      <c r="F8" s="113" t="s">
        <v>117</v>
      </c>
      <c r="G8" s="113" t="s">
        <v>118</v>
      </c>
      <c r="H8" s="113" t="s">
        <v>117</v>
      </c>
      <c r="I8" s="113" t="s">
        <v>118</v>
      </c>
      <c r="J8" s="113" t="s">
        <v>117</v>
      </c>
      <c r="K8" s="113" t="s">
        <v>118</v>
      </c>
      <c r="L8" s="113" t="s">
        <v>117</v>
      </c>
      <c r="M8" s="178"/>
      <c r="N8" s="184"/>
    </row>
    <row r="9" spans="1:14" ht="21.75" customHeight="1" thickBot="1">
      <c r="A9" s="205" t="s">
        <v>49</v>
      </c>
      <c r="B9" s="62" t="s">
        <v>146</v>
      </c>
      <c r="C9" s="28">
        <v>242</v>
      </c>
      <c r="D9" s="28">
        <v>195</v>
      </c>
      <c r="E9" s="28">
        <v>0</v>
      </c>
      <c r="F9" s="28">
        <v>0</v>
      </c>
      <c r="G9" s="28">
        <v>0</v>
      </c>
      <c r="H9" s="28">
        <v>0</v>
      </c>
      <c r="I9" s="28">
        <v>0</v>
      </c>
      <c r="J9" s="28">
        <v>0</v>
      </c>
      <c r="K9" s="29">
        <f>SUM(C9+E9)</f>
        <v>242</v>
      </c>
      <c r="L9" s="29">
        <f>SUM(D9+F9)</f>
        <v>195</v>
      </c>
      <c r="M9" s="65" t="s">
        <v>148</v>
      </c>
      <c r="N9" s="213" t="s">
        <v>24</v>
      </c>
    </row>
    <row r="10" spans="1:14" ht="21.75" customHeight="1" thickBot="1">
      <c r="A10" s="206"/>
      <c r="B10" s="63" t="s">
        <v>147</v>
      </c>
      <c r="C10" s="77">
        <v>186</v>
      </c>
      <c r="D10" s="77">
        <v>217</v>
      </c>
      <c r="E10" s="28">
        <v>4</v>
      </c>
      <c r="F10" s="28">
        <v>3</v>
      </c>
      <c r="G10" s="28">
        <v>0</v>
      </c>
      <c r="H10" s="28">
        <v>0</v>
      </c>
      <c r="I10" s="28">
        <v>0</v>
      </c>
      <c r="J10" s="28">
        <v>0</v>
      </c>
      <c r="K10" s="29">
        <f>SUM(C10+E10)</f>
        <v>190</v>
      </c>
      <c r="L10" s="29">
        <f>SUM(D10+F10)</f>
        <v>220</v>
      </c>
      <c r="M10" s="66" t="s">
        <v>149</v>
      </c>
      <c r="N10" s="214"/>
    </row>
    <row r="11" spans="1:14" ht="21.75" customHeight="1" thickBot="1">
      <c r="A11" s="215" t="s">
        <v>48</v>
      </c>
      <c r="B11" s="64" t="s">
        <v>146</v>
      </c>
      <c r="C11" s="34">
        <v>14</v>
      </c>
      <c r="D11" s="34">
        <v>22</v>
      </c>
      <c r="E11" s="34">
        <v>110</v>
      </c>
      <c r="F11" s="34">
        <v>135</v>
      </c>
      <c r="G11" s="34">
        <v>12</v>
      </c>
      <c r="H11" s="34">
        <v>20</v>
      </c>
      <c r="I11" s="34">
        <v>0</v>
      </c>
      <c r="J11" s="34">
        <v>0</v>
      </c>
      <c r="K11" s="35">
        <f aca="true" t="shared" si="0" ref="K11:K19">SUM(C11+E11+G11+I11)</f>
        <v>136</v>
      </c>
      <c r="L11" s="35">
        <f aca="true" t="shared" si="1" ref="L11:L19">SUM(D11+F11+H11+J11)</f>
        <v>177</v>
      </c>
      <c r="M11" s="67" t="s">
        <v>148</v>
      </c>
      <c r="N11" s="220" t="s">
        <v>41</v>
      </c>
    </row>
    <row r="12" spans="1:14" ht="21.75" customHeight="1" thickBot="1">
      <c r="A12" s="218"/>
      <c r="B12" s="64" t="s">
        <v>147</v>
      </c>
      <c r="C12" s="34">
        <v>8</v>
      </c>
      <c r="D12" s="34">
        <v>18</v>
      </c>
      <c r="E12" s="34">
        <v>150</v>
      </c>
      <c r="F12" s="34">
        <v>149</v>
      </c>
      <c r="G12" s="34">
        <v>10</v>
      </c>
      <c r="H12" s="34">
        <v>38</v>
      </c>
      <c r="I12" s="34">
        <v>0</v>
      </c>
      <c r="J12" s="34">
        <v>0</v>
      </c>
      <c r="K12" s="35">
        <f t="shared" si="0"/>
        <v>168</v>
      </c>
      <c r="L12" s="35">
        <f t="shared" si="1"/>
        <v>205</v>
      </c>
      <c r="M12" s="67" t="s">
        <v>149</v>
      </c>
      <c r="N12" s="221"/>
    </row>
    <row r="13" spans="1:14" ht="21.75" customHeight="1" thickBot="1">
      <c r="A13" s="217" t="s">
        <v>42</v>
      </c>
      <c r="B13" s="63" t="s">
        <v>146</v>
      </c>
      <c r="C13" s="77">
        <v>0</v>
      </c>
      <c r="D13" s="77">
        <v>0</v>
      </c>
      <c r="E13" s="77">
        <v>9</v>
      </c>
      <c r="F13" s="77">
        <v>56</v>
      </c>
      <c r="G13" s="77">
        <v>54</v>
      </c>
      <c r="H13" s="77">
        <v>66</v>
      </c>
      <c r="I13" s="77">
        <v>3</v>
      </c>
      <c r="J13" s="77">
        <v>4</v>
      </c>
      <c r="K13" s="29">
        <f t="shared" si="0"/>
        <v>66</v>
      </c>
      <c r="L13" s="29">
        <f t="shared" si="1"/>
        <v>126</v>
      </c>
      <c r="M13" s="66" t="s">
        <v>148</v>
      </c>
      <c r="N13" s="222" t="s">
        <v>42</v>
      </c>
    </row>
    <row r="14" spans="1:14" ht="21.75" customHeight="1" thickBot="1">
      <c r="A14" s="206"/>
      <c r="B14" s="63" t="s">
        <v>147</v>
      </c>
      <c r="C14" s="77">
        <v>0</v>
      </c>
      <c r="D14" s="77">
        <v>0</v>
      </c>
      <c r="E14" s="77">
        <v>146</v>
      </c>
      <c r="F14" s="77">
        <v>49</v>
      </c>
      <c r="G14" s="77">
        <v>253</v>
      </c>
      <c r="H14" s="77">
        <v>201</v>
      </c>
      <c r="I14" s="77">
        <v>55</v>
      </c>
      <c r="J14" s="77">
        <v>8</v>
      </c>
      <c r="K14" s="29">
        <f t="shared" si="0"/>
        <v>454</v>
      </c>
      <c r="L14" s="29">
        <f t="shared" si="1"/>
        <v>258</v>
      </c>
      <c r="M14" s="66" t="s">
        <v>149</v>
      </c>
      <c r="N14" s="214"/>
    </row>
    <row r="15" spans="1:14" ht="21.75" customHeight="1" thickBot="1">
      <c r="A15" s="215" t="s">
        <v>43</v>
      </c>
      <c r="B15" s="64" t="s">
        <v>146</v>
      </c>
      <c r="C15" s="34">
        <v>0</v>
      </c>
      <c r="D15" s="34">
        <v>0</v>
      </c>
      <c r="E15" s="34">
        <v>1</v>
      </c>
      <c r="F15" s="34">
        <v>0</v>
      </c>
      <c r="G15" s="34">
        <v>4</v>
      </c>
      <c r="H15" s="34">
        <v>8</v>
      </c>
      <c r="I15" s="34">
        <v>2</v>
      </c>
      <c r="J15" s="34">
        <v>3</v>
      </c>
      <c r="K15" s="35">
        <f t="shared" si="0"/>
        <v>7</v>
      </c>
      <c r="L15" s="35">
        <f t="shared" si="1"/>
        <v>11</v>
      </c>
      <c r="M15" s="67" t="s">
        <v>148</v>
      </c>
      <c r="N15" s="220" t="s">
        <v>43</v>
      </c>
    </row>
    <row r="16" spans="1:14" ht="21.75" customHeight="1">
      <c r="A16" s="216"/>
      <c r="B16" s="69" t="s">
        <v>147</v>
      </c>
      <c r="C16" s="40">
        <v>0</v>
      </c>
      <c r="D16" s="40">
        <v>0</v>
      </c>
      <c r="E16" s="40">
        <v>31</v>
      </c>
      <c r="F16" s="40">
        <v>2</v>
      </c>
      <c r="G16" s="40">
        <v>89</v>
      </c>
      <c r="H16" s="40">
        <v>12</v>
      </c>
      <c r="I16" s="40">
        <v>5</v>
      </c>
      <c r="J16" s="40">
        <v>3</v>
      </c>
      <c r="K16" s="41">
        <f t="shared" si="0"/>
        <v>125</v>
      </c>
      <c r="L16" s="41">
        <f t="shared" si="1"/>
        <v>17</v>
      </c>
      <c r="M16" s="70" t="s">
        <v>149</v>
      </c>
      <c r="N16" s="223"/>
    </row>
    <row r="17" spans="1:14" ht="21.75" customHeight="1" thickBot="1">
      <c r="A17" s="205" t="s">
        <v>25</v>
      </c>
      <c r="B17" s="78" t="s">
        <v>146</v>
      </c>
      <c r="C17" s="152">
        <f aca="true" t="shared" si="2" ref="C17:F18">SUM(C9+C11+C13+C15)</f>
        <v>256</v>
      </c>
      <c r="D17" s="152">
        <f t="shared" si="2"/>
        <v>217</v>
      </c>
      <c r="E17" s="152">
        <f t="shared" si="2"/>
        <v>120</v>
      </c>
      <c r="F17" s="152">
        <f t="shared" si="2"/>
        <v>191</v>
      </c>
      <c r="G17" s="152">
        <f aca="true" t="shared" si="3" ref="G17:J18">SUM(G11+G13+G15)</f>
        <v>70</v>
      </c>
      <c r="H17" s="152">
        <f t="shared" si="3"/>
        <v>94</v>
      </c>
      <c r="I17" s="152">
        <f t="shared" si="3"/>
        <v>5</v>
      </c>
      <c r="J17" s="152">
        <f t="shared" si="3"/>
        <v>7</v>
      </c>
      <c r="K17" s="154">
        <f t="shared" si="0"/>
        <v>451</v>
      </c>
      <c r="L17" s="154">
        <f t="shared" si="1"/>
        <v>509</v>
      </c>
      <c r="M17" s="71" t="s">
        <v>148</v>
      </c>
      <c r="N17" s="210" t="s">
        <v>18</v>
      </c>
    </row>
    <row r="18" spans="1:14" ht="21.75" customHeight="1" thickBot="1">
      <c r="A18" s="207"/>
      <c r="B18" s="60" t="s">
        <v>147</v>
      </c>
      <c r="C18" s="152">
        <f t="shared" si="2"/>
        <v>194</v>
      </c>
      <c r="D18" s="152">
        <f t="shared" si="2"/>
        <v>235</v>
      </c>
      <c r="E18" s="152">
        <f t="shared" si="2"/>
        <v>331</v>
      </c>
      <c r="F18" s="152">
        <f t="shared" si="2"/>
        <v>203</v>
      </c>
      <c r="G18" s="152">
        <f t="shared" si="3"/>
        <v>352</v>
      </c>
      <c r="H18" s="152">
        <f t="shared" si="3"/>
        <v>251</v>
      </c>
      <c r="I18" s="152">
        <f t="shared" si="3"/>
        <v>60</v>
      </c>
      <c r="J18" s="152">
        <f t="shared" si="3"/>
        <v>11</v>
      </c>
      <c r="K18" s="155">
        <f t="shared" si="0"/>
        <v>937</v>
      </c>
      <c r="L18" s="155">
        <f t="shared" si="1"/>
        <v>700</v>
      </c>
      <c r="M18" s="68" t="s">
        <v>149</v>
      </c>
      <c r="N18" s="211"/>
    </row>
    <row r="19" spans="1:14" ht="21.75" customHeight="1">
      <c r="A19" s="208"/>
      <c r="B19" s="79" t="s">
        <v>25</v>
      </c>
      <c r="C19" s="153">
        <f>C17+C18</f>
        <v>450</v>
      </c>
      <c r="D19" s="153">
        <f aca="true" t="shared" si="4" ref="D19:J19">D17+D18</f>
        <v>452</v>
      </c>
      <c r="E19" s="153">
        <f t="shared" si="4"/>
        <v>451</v>
      </c>
      <c r="F19" s="153">
        <f t="shared" si="4"/>
        <v>394</v>
      </c>
      <c r="G19" s="153">
        <f t="shared" si="4"/>
        <v>422</v>
      </c>
      <c r="H19" s="153">
        <f t="shared" si="4"/>
        <v>345</v>
      </c>
      <c r="I19" s="153">
        <f t="shared" si="4"/>
        <v>65</v>
      </c>
      <c r="J19" s="153">
        <f t="shared" si="4"/>
        <v>18</v>
      </c>
      <c r="K19" s="153">
        <f t="shared" si="0"/>
        <v>1388</v>
      </c>
      <c r="L19" s="153">
        <f t="shared" si="1"/>
        <v>1209</v>
      </c>
      <c r="M19" s="72" t="s">
        <v>18</v>
      </c>
      <c r="N19" s="212"/>
    </row>
    <row r="20" spans="1:14" ht="12.75">
      <c r="A20" s="115" t="s">
        <v>151</v>
      </c>
      <c r="M20" s="219" t="s">
        <v>152</v>
      </c>
      <c r="N20" s="219"/>
    </row>
  </sheetData>
  <sheetProtection/>
  <mergeCells count="25">
    <mergeCell ref="M20:N20"/>
    <mergeCell ref="A2:N2"/>
    <mergeCell ref="A1:N1"/>
    <mergeCell ref="A3:N3"/>
    <mergeCell ref="A4:N4"/>
    <mergeCell ref="A6:A8"/>
    <mergeCell ref="B6:B8"/>
    <mergeCell ref="C6:L6"/>
    <mergeCell ref="M6:M8"/>
    <mergeCell ref="N6:N8"/>
    <mergeCell ref="C7:D7"/>
    <mergeCell ref="E7:F7"/>
    <mergeCell ref="G7:H7"/>
    <mergeCell ref="I7:J7"/>
    <mergeCell ref="K7:L7"/>
    <mergeCell ref="A9:A10"/>
    <mergeCell ref="N9:N10"/>
    <mergeCell ref="A17:A19"/>
    <mergeCell ref="N17:N19"/>
    <mergeCell ref="A11:A12"/>
    <mergeCell ref="N11:N12"/>
    <mergeCell ref="A13:A14"/>
    <mergeCell ref="N13:N14"/>
    <mergeCell ref="A15:A16"/>
    <mergeCell ref="N15:N16"/>
  </mergeCells>
  <printOptions horizontalCentered="1" verticalCentered="1"/>
  <pageMargins left="0" right="0" top="0" bottom="0" header="0" footer="0"/>
  <pageSetup horizontalDpi="600" verticalDpi="600" orientation="landscape" paperSize="9" scale="95" r:id="rId2"/>
  <drawing r:id="rId1"/>
</worksheet>
</file>

<file path=xl/worksheets/sheet11.xml><?xml version="1.0" encoding="utf-8"?>
<worksheet xmlns="http://schemas.openxmlformats.org/spreadsheetml/2006/main" xmlns:r="http://schemas.openxmlformats.org/officeDocument/2006/relationships">
  <dimension ref="A1:N33"/>
  <sheetViews>
    <sheetView rightToLeft="1" view="pageBreakPreview" zoomScaleSheetLayoutView="100" zoomScalePageLayoutView="0" workbookViewId="0" topLeftCell="A1">
      <selection activeCell="C14" sqref="C14"/>
    </sheetView>
  </sheetViews>
  <sheetFormatPr defaultColWidth="9.140625" defaultRowHeight="12.75"/>
  <cols>
    <col min="1" max="1" width="19.7109375" style="0" customWidth="1"/>
    <col min="2" max="2" width="9.8515625" style="0" customWidth="1"/>
    <col min="5" max="5" width="10.28125" style="0" bestFit="1" customWidth="1"/>
    <col min="12" max="12" width="11.140625" style="0" customWidth="1"/>
    <col min="13" max="13" width="19.7109375" style="0" customWidth="1"/>
  </cols>
  <sheetData>
    <row r="1" spans="1:13" ht="18">
      <c r="A1" s="166" t="s">
        <v>164</v>
      </c>
      <c r="B1" s="166"/>
      <c r="C1" s="166"/>
      <c r="D1" s="166"/>
      <c r="E1" s="166"/>
      <c r="F1" s="166"/>
      <c r="G1" s="166"/>
      <c r="H1" s="166"/>
      <c r="I1" s="166"/>
      <c r="J1" s="166"/>
      <c r="K1" s="166"/>
      <c r="L1" s="166"/>
      <c r="M1" s="166"/>
    </row>
    <row r="2" spans="1:14" ht="18">
      <c r="A2" s="165">
        <v>2018</v>
      </c>
      <c r="B2" s="165"/>
      <c r="C2" s="165"/>
      <c r="D2" s="165"/>
      <c r="E2" s="165"/>
      <c r="F2" s="165"/>
      <c r="G2" s="165"/>
      <c r="H2" s="165"/>
      <c r="I2" s="165"/>
      <c r="J2" s="165"/>
      <c r="K2" s="165"/>
      <c r="L2" s="165"/>
      <c r="M2" s="165"/>
      <c r="N2" s="100"/>
    </row>
    <row r="3" spans="1:13" ht="35.25" customHeight="1">
      <c r="A3" s="172" t="s">
        <v>188</v>
      </c>
      <c r="B3" s="199"/>
      <c r="C3" s="199"/>
      <c r="D3" s="199"/>
      <c r="E3" s="199"/>
      <c r="F3" s="199"/>
      <c r="G3" s="199"/>
      <c r="H3" s="199"/>
      <c r="I3" s="199"/>
      <c r="J3" s="199"/>
      <c r="K3" s="199"/>
      <c r="L3" s="199"/>
      <c r="M3" s="199"/>
    </row>
    <row r="4" spans="1:13" ht="15.75">
      <c r="A4" s="172">
        <v>2018</v>
      </c>
      <c r="B4" s="172"/>
      <c r="C4" s="172"/>
      <c r="D4" s="172"/>
      <c r="E4" s="172"/>
      <c r="F4" s="172"/>
      <c r="G4" s="172"/>
      <c r="H4" s="172"/>
      <c r="I4" s="172"/>
      <c r="J4" s="172"/>
      <c r="K4" s="172"/>
      <c r="L4" s="172"/>
      <c r="M4" s="172"/>
    </row>
    <row r="5" spans="1:13" ht="18.75" customHeight="1">
      <c r="A5" s="82" t="s">
        <v>75</v>
      </c>
      <c r="B5" s="83"/>
      <c r="C5" s="83"/>
      <c r="D5" s="83"/>
      <c r="E5" s="83"/>
      <c r="F5" s="83"/>
      <c r="G5" s="83"/>
      <c r="H5" s="83"/>
      <c r="I5" s="83"/>
      <c r="J5" s="83"/>
      <c r="K5" s="59"/>
      <c r="L5" s="84"/>
      <c r="M5" s="49" t="s">
        <v>76</v>
      </c>
    </row>
    <row r="6" spans="1:13" ht="32.25" customHeight="1" thickBot="1">
      <c r="A6" s="187" t="s">
        <v>1</v>
      </c>
      <c r="B6" s="201" t="s">
        <v>33</v>
      </c>
      <c r="C6" s="198" t="s">
        <v>163</v>
      </c>
      <c r="D6" s="198"/>
      <c r="E6" s="198"/>
      <c r="F6" s="198"/>
      <c r="G6" s="198"/>
      <c r="H6" s="198"/>
      <c r="I6" s="198"/>
      <c r="J6" s="198"/>
      <c r="K6" s="198"/>
      <c r="L6" s="176" t="s">
        <v>30</v>
      </c>
      <c r="M6" s="182" t="s">
        <v>10</v>
      </c>
    </row>
    <row r="7" spans="1:13" ht="31.5" customHeight="1" thickBot="1">
      <c r="A7" s="200"/>
      <c r="B7" s="202"/>
      <c r="C7" s="171" t="s">
        <v>165</v>
      </c>
      <c r="D7" s="171"/>
      <c r="E7" s="171"/>
      <c r="F7" s="171" t="s">
        <v>166</v>
      </c>
      <c r="G7" s="171"/>
      <c r="H7" s="171"/>
      <c r="I7" s="171" t="s">
        <v>154</v>
      </c>
      <c r="J7" s="171"/>
      <c r="K7" s="171"/>
      <c r="L7" s="209"/>
      <c r="M7" s="194"/>
    </row>
    <row r="8" spans="1:13" ht="28.5" customHeight="1">
      <c r="A8" s="188"/>
      <c r="B8" s="203"/>
      <c r="C8" s="113" t="s">
        <v>118</v>
      </c>
      <c r="D8" s="113" t="s">
        <v>117</v>
      </c>
      <c r="E8" s="112" t="s">
        <v>122</v>
      </c>
      <c r="F8" s="113" t="s">
        <v>118</v>
      </c>
      <c r="G8" s="113" t="s">
        <v>117</v>
      </c>
      <c r="H8" s="112" t="s">
        <v>122</v>
      </c>
      <c r="I8" s="113" t="s">
        <v>118</v>
      </c>
      <c r="J8" s="113" t="s">
        <v>117</v>
      </c>
      <c r="K8" s="112" t="s">
        <v>122</v>
      </c>
      <c r="L8" s="178"/>
      <c r="M8" s="184"/>
    </row>
    <row r="9" spans="1:13" ht="23.25" customHeight="1" thickBot="1">
      <c r="A9" s="205" t="s">
        <v>62</v>
      </c>
      <c r="B9" s="62" t="s">
        <v>146</v>
      </c>
      <c r="C9" s="28">
        <v>1079</v>
      </c>
      <c r="D9" s="28">
        <v>1250</v>
      </c>
      <c r="E9" s="29">
        <f aca="true" t="shared" si="0" ref="E9:E14">C9+D9</f>
        <v>2329</v>
      </c>
      <c r="F9" s="28">
        <v>62</v>
      </c>
      <c r="G9" s="28">
        <v>88</v>
      </c>
      <c r="H9" s="29">
        <f aca="true" t="shared" si="1" ref="H9:H14">F9+G9</f>
        <v>150</v>
      </c>
      <c r="I9" s="29">
        <f aca="true" t="shared" si="2" ref="I9:I14">SUM(C9+F9)</f>
        <v>1141</v>
      </c>
      <c r="J9" s="29">
        <f aca="true" t="shared" si="3" ref="J9:J14">SUM(D9+G9)</f>
        <v>1338</v>
      </c>
      <c r="K9" s="29">
        <f aca="true" t="shared" si="4" ref="K9:K14">SUM(I9:J9)</f>
        <v>2479</v>
      </c>
      <c r="L9" s="65" t="s">
        <v>148</v>
      </c>
      <c r="M9" s="210" t="s">
        <v>27</v>
      </c>
    </row>
    <row r="10" spans="1:13" ht="23.25" customHeight="1" thickBot="1">
      <c r="A10" s="206"/>
      <c r="B10" s="63" t="s">
        <v>147</v>
      </c>
      <c r="C10" s="77">
        <v>2568</v>
      </c>
      <c r="D10" s="77">
        <v>1164</v>
      </c>
      <c r="E10" s="29">
        <f t="shared" si="0"/>
        <v>3732</v>
      </c>
      <c r="F10" s="77">
        <v>469</v>
      </c>
      <c r="G10" s="77">
        <v>138</v>
      </c>
      <c r="H10" s="29">
        <f t="shared" si="1"/>
        <v>607</v>
      </c>
      <c r="I10" s="29">
        <f t="shared" si="2"/>
        <v>3037</v>
      </c>
      <c r="J10" s="29">
        <f t="shared" si="3"/>
        <v>1302</v>
      </c>
      <c r="K10" s="29">
        <f t="shared" si="4"/>
        <v>4339</v>
      </c>
      <c r="L10" s="66" t="s">
        <v>149</v>
      </c>
      <c r="M10" s="236"/>
    </row>
    <row r="11" spans="1:13" ht="23.25" customHeight="1" thickBot="1">
      <c r="A11" s="215" t="s">
        <v>51</v>
      </c>
      <c r="B11" s="64" t="s">
        <v>146</v>
      </c>
      <c r="C11" s="34">
        <v>269</v>
      </c>
      <c r="D11" s="34">
        <v>248</v>
      </c>
      <c r="E11" s="35">
        <f t="shared" si="0"/>
        <v>517</v>
      </c>
      <c r="F11" s="34">
        <v>60</v>
      </c>
      <c r="G11" s="34">
        <v>113</v>
      </c>
      <c r="H11" s="35">
        <f t="shared" si="1"/>
        <v>173</v>
      </c>
      <c r="I11" s="35">
        <f t="shared" si="2"/>
        <v>329</v>
      </c>
      <c r="J11" s="35">
        <f t="shared" si="3"/>
        <v>361</v>
      </c>
      <c r="K11" s="35">
        <f t="shared" si="4"/>
        <v>690</v>
      </c>
      <c r="L11" s="67" t="s">
        <v>148</v>
      </c>
      <c r="M11" s="232" t="s">
        <v>28</v>
      </c>
    </row>
    <row r="12" spans="1:13" ht="23.25" customHeight="1" thickBot="1">
      <c r="A12" s="218"/>
      <c r="B12" s="64" t="s">
        <v>147</v>
      </c>
      <c r="C12" s="34">
        <v>4052</v>
      </c>
      <c r="D12" s="34">
        <v>1087</v>
      </c>
      <c r="E12" s="35">
        <f t="shared" si="0"/>
        <v>5139</v>
      </c>
      <c r="F12" s="34">
        <v>192</v>
      </c>
      <c r="G12" s="34">
        <v>240</v>
      </c>
      <c r="H12" s="35">
        <f t="shared" si="1"/>
        <v>432</v>
      </c>
      <c r="I12" s="35">
        <f t="shared" si="2"/>
        <v>4244</v>
      </c>
      <c r="J12" s="35">
        <f t="shared" si="3"/>
        <v>1327</v>
      </c>
      <c r="K12" s="35">
        <f t="shared" si="4"/>
        <v>5571</v>
      </c>
      <c r="L12" s="67" t="s">
        <v>149</v>
      </c>
      <c r="M12" s="233"/>
    </row>
    <row r="13" spans="1:13" ht="23.25" customHeight="1" thickBot="1">
      <c r="A13" s="217" t="s">
        <v>26</v>
      </c>
      <c r="B13" s="63" t="s">
        <v>146</v>
      </c>
      <c r="C13" s="77">
        <v>1139</v>
      </c>
      <c r="D13" s="77">
        <v>864</v>
      </c>
      <c r="E13" s="29">
        <f t="shared" si="0"/>
        <v>2003</v>
      </c>
      <c r="F13" s="77">
        <v>329</v>
      </c>
      <c r="G13" s="77">
        <v>308</v>
      </c>
      <c r="H13" s="29">
        <f t="shared" si="1"/>
        <v>637</v>
      </c>
      <c r="I13" s="29">
        <f t="shared" si="2"/>
        <v>1468</v>
      </c>
      <c r="J13" s="29">
        <f t="shared" si="3"/>
        <v>1172</v>
      </c>
      <c r="K13" s="29">
        <f t="shared" si="4"/>
        <v>2640</v>
      </c>
      <c r="L13" s="66" t="s">
        <v>148</v>
      </c>
      <c r="M13" s="234" t="s">
        <v>29</v>
      </c>
    </row>
    <row r="14" spans="1:13" ht="23.25" customHeight="1">
      <c r="A14" s="207"/>
      <c r="B14" s="80" t="s">
        <v>147</v>
      </c>
      <c r="C14" s="85">
        <v>1614</v>
      </c>
      <c r="D14" s="85">
        <v>1331</v>
      </c>
      <c r="E14" s="143">
        <f t="shared" si="0"/>
        <v>2945</v>
      </c>
      <c r="F14" s="85">
        <v>276</v>
      </c>
      <c r="G14" s="85">
        <v>322</v>
      </c>
      <c r="H14" s="143">
        <f t="shared" si="1"/>
        <v>598</v>
      </c>
      <c r="I14" s="143">
        <f t="shared" si="2"/>
        <v>1890</v>
      </c>
      <c r="J14" s="143">
        <f t="shared" si="3"/>
        <v>1653</v>
      </c>
      <c r="K14" s="143">
        <f t="shared" si="4"/>
        <v>3543</v>
      </c>
      <c r="L14" s="81" t="s">
        <v>149</v>
      </c>
      <c r="M14" s="211"/>
    </row>
    <row r="15" spans="1:13" ht="23.25" customHeight="1" thickBot="1">
      <c r="A15" s="230" t="s">
        <v>25</v>
      </c>
      <c r="B15" s="89" t="s">
        <v>146</v>
      </c>
      <c r="C15" s="156">
        <f>SUM(C9+C11+C13)</f>
        <v>2487</v>
      </c>
      <c r="D15" s="156">
        <f aca="true" t="shared" si="5" ref="D15:K15">SUM(D9+D11+D13)</f>
        <v>2362</v>
      </c>
      <c r="E15" s="158">
        <f t="shared" si="5"/>
        <v>4849</v>
      </c>
      <c r="F15" s="156">
        <f t="shared" si="5"/>
        <v>451</v>
      </c>
      <c r="G15" s="156">
        <f t="shared" si="5"/>
        <v>509</v>
      </c>
      <c r="H15" s="158">
        <f t="shared" si="5"/>
        <v>960</v>
      </c>
      <c r="I15" s="156">
        <f t="shared" si="5"/>
        <v>2938</v>
      </c>
      <c r="J15" s="156">
        <f t="shared" si="5"/>
        <v>2871</v>
      </c>
      <c r="K15" s="156">
        <f t="shared" si="5"/>
        <v>5809</v>
      </c>
      <c r="L15" s="91" t="s">
        <v>148</v>
      </c>
      <c r="M15" s="227" t="s">
        <v>18</v>
      </c>
    </row>
    <row r="16" spans="1:13" ht="23.25" customHeight="1" thickBot="1">
      <c r="A16" s="216"/>
      <c r="B16" s="61" t="s">
        <v>147</v>
      </c>
      <c r="C16" s="157">
        <f>SUM(C10+C12+C14)</f>
        <v>8234</v>
      </c>
      <c r="D16" s="157">
        <f aca="true" t="shared" si="6" ref="D16:K16">SUM(D10+D12+D14)</f>
        <v>3582</v>
      </c>
      <c r="E16" s="157">
        <f t="shared" si="6"/>
        <v>11816</v>
      </c>
      <c r="F16" s="157">
        <f t="shared" si="6"/>
        <v>937</v>
      </c>
      <c r="G16" s="157">
        <f t="shared" si="6"/>
        <v>700</v>
      </c>
      <c r="H16" s="157">
        <f t="shared" si="6"/>
        <v>1637</v>
      </c>
      <c r="I16" s="157">
        <f t="shared" si="6"/>
        <v>9171</v>
      </c>
      <c r="J16" s="157">
        <f t="shared" si="6"/>
        <v>4282</v>
      </c>
      <c r="K16" s="157">
        <f t="shared" si="6"/>
        <v>13453</v>
      </c>
      <c r="L16" s="92" t="s">
        <v>149</v>
      </c>
      <c r="M16" s="228"/>
    </row>
    <row r="17" spans="1:13" ht="23.25" customHeight="1">
      <c r="A17" s="231"/>
      <c r="B17" s="86" t="s">
        <v>25</v>
      </c>
      <c r="C17" s="119">
        <f>C15+C16</f>
        <v>10721</v>
      </c>
      <c r="D17" s="119">
        <f aca="true" t="shared" si="7" ref="D17:K17">D15+D16</f>
        <v>5944</v>
      </c>
      <c r="E17" s="119">
        <f t="shared" si="7"/>
        <v>16665</v>
      </c>
      <c r="F17" s="119">
        <f t="shared" si="7"/>
        <v>1388</v>
      </c>
      <c r="G17" s="119">
        <f t="shared" si="7"/>
        <v>1209</v>
      </c>
      <c r="H17" s="119">
        <f t="shared" si="7"/>
        <v>2597</v>
      </c>
      <c r="I17" s="119">
        <f t="shared" si="7"/>
        <v>12109</v>
      </c>
      <c r="J17" s="119">
        <f t="shared" si="7"/>
        <v>7153</v>
      </c>
      <c r="K17" s="119">
        <f t="shared" si="7"/>
        <v>19262</v>
      </c>
      <c r="L17" s="88" t="s">
        <v>18</v>
      </c>
      <c r="M17" s="229"/>
    </row>
    <row r="21" ht="18.75">
      <c r="I21" s="99" t="s">
        <v>60</v>
      </c>
    </row>
    <row r="27" ht="13.5" thickBot="1"/>
    <row r="28" spans="1:2" ht="26.25" customHeight="1" thickBot="1">
      <c r="A28" s="237" t="s">
        <v>63</v>
      </c>
      <c r="B28" s="3" t="s">
        <v>44</v>
      </c>
    </row>
    <row r="29" spans="1:2" ht="39" thickBot="1">
      <c r="A29" s="237"/>
      <c r="B29" s="4" t="s">
        <v>45</v>
      </c>
    </row>
    <row r="30" spans="1:2" ht="25.5" customHeight="1" thickBot="1">
      <c r="A30" s="235" t="s">
        <v>50</v>
      </c>
      <c r="B30" s="3" t="s">
        <v>44</v>
      </c>
    </row>
    <row r="31" spans="1:2" ht="39" thickBot="1">
      <c r="A31" s="235"/>
      <c r="B31" s="4" t="s">
        <v>45</v>
      </c>
    </row>
    <row r="32" spans="1:2" ht="25.5" customHeight="1" thickBot="1">
      <c r="A32" s="235" t="s">
        <v>19</v>
      </c>
      <c r="B32" s="3" t="s">
        <v>44</v>
      </c>
    </row>
    <row r="33" spans="1:2" ht="39" thickBot="1">
      <c r="A33" s="235"/>
      <c r="B33" s="4" t="s">
        <v>45</v>
      </c>
    </row>
  </sheetData>
  <sheetProtection/>
  <mergeCells count="23">
    <mergeCell ref="A32:A33"/>
    <mergeCell ref="F7:H7"/>
    <mergeCell ref="A6:A8"/>
    <mergeCell ref="B6:B8"/>
    <mergeCell ref="C7:E7"/>
    <mergeCell ref="A9:A10"/>
    <mergeCell ref="A11:A12"/>
    <mergeCell ref="A13:A14"/>
    <mergeCell ref="A28:A29"/>
    <mergeCell ref="M15:M17"/>
    <mergeCell ref="A15:A17"/>
    <mergeCell ref="M11:M12"/>
    <mergeCell ref="M13:M14"/>
    <mergeCell ref="A30:A31"/>
    <mergeCell ref="M6:M8"/>
    <mergeCell ref="M9:M10"/>
    <mergeCell ref="A4:M4"/>
    <mergeCell ref="A1:M1"/>
    <mergeCell ref="A3:M3"/>
    <mergeCell ref="I7:K7"/>
    <mergeCell ref="C6:K6"/>
    <mergeCell ref="L6:L8"/>
    <mergeCell ref="A2:M2"/>
  </mergeCells>
  <printOptions horizontalCentered="1" verticalCentered="1"/>
  <pageMargins left="0" right="0" top="0" bottom="0" header="0" footer="0"/>
  <pageSetup horizontalDpi="600" verticalDpi="600" orientation="landscape" paperSize="9" scale="95" r:id="rId2"/>
  <drawing r:id="rId1"/>
</worksheet>
</file>

<file path=xl/worksheets/sheet12.xml><?xml version="1.0" encoding="utf-8"?>
<worksheet xmlns="http://schemas.openxmlformats.org/spreadsheetml/2006/main" xmlns:r="http://schemas.openxmlformats.org/officeDocument/2006/relationships">
  <dimension ref="A1:N19"/>
  <sheetViews>
    <sheetView rightToLeft="1" view="pageBreakPreview" zoomScaleSheetLayoutView="100" zoomScalePageLayoutView="0" workbookViewId="0" topLeftCell="A1">
      <selection activeCell="M1" sqref="M1"/>
    </sheetView>
  </sheetViews>
  <sheetFormatPr defaultColWidth="9.140625" defaultRowHeight="12.75"/>
  <cols>
    <col min="1" max="1" width="20.7109375" style="0" customWidth="1"/>
    <col min="2" max="2" width="9.7109375" style="0" customWidth="1"/>
    <col min="3" max="10" width="8.57421875" style="0" customWidth="1"/>
    <col min="11" max="11" width="10.7109375" style="0" customWidth="1"/>
    <col min="12" max="12" width="20.7109375" style="0" customWidth="1"/>
  </cols>
  <sheetData>
    <row r="1" spans="1:12" ht="20.25" customHeight="1">
      <c r="A1" s="166" t="s">
        <v>171</v>
      </c>
      <c r="B1" s="166"/>
      <c r="C1" s="166"/>
      <c r="D1" s="166"/>
      <c r="E1" s="166"/>
      <c r="F1" s="166"/>
      <c r="G1" s="166"/>
      <c r="H1" s="166"/>
      <c r="I1" s="166"/>
      <c r="J1" s="166"/>
      <c r="K1" s="166"/>
      <c r="L1" s="166"/>
    </row>
    <row r="2" spans="1:14" ht="18">
      <c r="A2" s="165">
        <v>2018</v>
      </c>
      <c r="B2" s="165"/>
      <c r="C2" s="165"/>
      <c r="D2" s="165"/>
      <c r="E2" s="165"/>
      <c r="F2" s="165"/>
      <c r="G2" s="165"/>
      <c r="H2" s="165"/>
      <c r="I2" s="165"/>
      <c r="J2" s="165"/>
      <c r="K2" s="165"/>
      <c r="L2" s="165"/>
      <c r="M2" s="100"/>
      <c r="N2" s="100"/>
    </row>
    <row r="3" spans="1:12" ht="37.5" customHeight="1">
      <c r="A3" s="172" t="s">
        <v>176</v>
      </c>
      <c r="B3" s="172"/>
      <c r="C3" s="172"/>
      <c r="D3" s="172"/>
      <c r="E3" s="172"/>
      <c r="F3" s="172"/>
      <c r="G3" s="172"/>
      <c r="H3" s="172"/>
      <c r="I3" s="172"/>
      <c r="J3" s="172"/>
      <c r="K3" s="172"/>
      <c r="L3" s="172"/>
    </row>
    <row r="4" spans="1:12" ht="15.75">
      <c r="A4" s="172">
        <v>2018</v>
      </c>
      <c r="B4" s="172"/>
      <c r="C4" s="172"/>
      <c r="D4" s="172"/>
      <c r="E4" s="172"/>
      <c r="F4" s="172"/>
      <c r="G4" s="172"/>
      <c r="H4" s="172"/>
      <c r="I4" s="172"/>
      <c r="J4" s="172"/>
      <c r="K4" s="172"/>
      <c r="L4" s="172"/>
    </row>
    <row r="5" spans="1:12" s="6" customFormat="1" ht="16.5" customHeight="1">
      <c r="A5" s="73" t="s">
        <v>78</v>
      </c>
      <c r="B5" s="51"/>
      <c r="C5" s="51"/>
      <c r="D5" s="51"/>
      <c r="E5" s="51"/>
      <c r="F5" s="51"/>
      <c r="G5" s="51"/>
      <c r="H5" s="51"/>
      <c r="I5" s="51"/>
      <c r="J5" s="74"/>
      <c r="K5" s="75"/>
      <c r="L5" s="76" t="s">
        <v>77</v>
      </c>
    </row>
    <row r="6" spans="1:12" ht="30" customHeight="1" thickBot="1">
      <c r="A6" s="187" t="s">
        <v>32</v>
      </c>
      <c r="B6" s="201" t="s">
        <v>33</v>
      </c>
      <c r="C6" s="198" t="s">
        <v>167</v>
      </c>
      <c r="D6" s="198"/>
      <c r="E6" s="198"/>
      <c r="F6" s="198"/>
      <c r="G6" s="198"/>
      <c r="H6" s="198"/>
      <c r="I6" s="198"/>
      <c r="J6" s="198"/>
      <c r="K6" s="176" t="s">
        <v>30</v>
      </c>
      <c r="L6" s="182" t="s">
        <v>31</v>
      </c>
    </row>
    <row r="7" spans="1:12" ht="29.25" customHeight="1" thickBot="1">
      <c r="A7" s="200"/>
      <c r="B7" s="202"/>
      <c r="C7" s="204" t="s">
        <v>168</v>
      </c>
      <c r="D7" s="204"/>
      <c r="E7" s="204" t="s">
        <v>169</v>
      </c>
      <c r="F7" s="204"/>
      <c r="G7" s="204" t="s">
        <v>170</v>
      </c>
      <c r="H7" s="204"/>
      <c r="I7" s="204" t="s">
        <v>134</v>
      </c>
      <c r="J7" s="204"/>
      <c r="K7" s="209"/>
      <c r="L7" s="194"/>
    </row>
    <row r="8" spans="1:12" ht="30" customHeight="1">
      <c r="A8" s="188"/>
      <c r="B8" s="203"/>
      <c r="C8" s="112" t="s">
        <v>118</v>
      </c>
      <c r="D8" s="112" t="s">
        <v>117</v>
      </c>
      <c r="E8" s="112" t="s">
        <v>118</v>
      </c>
      <c r="F8" s="112" t="s">
        <v>117</v>
      </c>
      <c r="G8" s="112" t="s">
        <v>118</v>
      </c>
      <c r="H8" s="112" t="s">
        <v>117</v>
      </c>
      <c r="I8" s="112" t="s">
        <v>118</v>
      </c>
      <c r="J8" s="112" t="s">
        <v>117</v>
      </c>
      <c r="K8" s="178"/>
      <c r="L8" s="184"/>
    </row>
    <row r="9" spans="1:12" ht="21.75" customHeight="1" thickBot="1">
      <c r="A9" s="207" t="s">
        <v>49</v>
      </c>
      <c r="B9" s="62" t="s">
        <v>146</v>
      </c>
      <c r="C9" s="28">
        <v>8</v>
      </c>
      <c r="D9" s="28">
        <v>7</v>
      </c>
      <c r="E9" s="28">
        <v>10</v>
      </c>
      <c r="F9" s="28">
        <v>20</v>
      </c>
      <c r="G9" s="28">
        <v>224</v>
      </c>
      <c r="H9" s="28">
        <v>168</v>
      </c>
      <c r="I9" s="29">
        <f>SUM(C9+E9+G9)</f>
        <v>242</v>
      </c>
      <c r="J9" s="29">
        <f>SUM(D9+F9+H9)</f>
        <v>195</v>
      </c>
      <c r="K9" s="65" t="s">
        <v>148</v>
      </c>
      <c r="L9" s="238" t="s">
        <v>24</v>
      </c>
    </row>
    <row r="10" spans="1:12" ht="21.75" customHeight="1" thickBot="1">
      <c r="A10" s="206"/>
      <c r="B10" s="63" t="s">
        <v>147</v>
      </c>
      <c r="C10" s="77">
        <v>2</v>
      </c>
      <c r="D10" s="77">
        <v>4</v>
      </c>
      <c r="E10" s="77">
        <v>9</v>
      </c>
      <c r="F10" s="77">
        <v>20</v>
      </c>
      <c r="G10" s="77">
        <v>179</v>
      </c>
      <c r="H10" s="77">
        <v>196</v>
      </c>
      <c r="I10" s="29">
        <f aca="true" t="shared" si="0" ref="I10:I16">SUM(C10+E10+G10)</f>
        <v>190</v>
      </c>
      <c r="J10" s="29">
        <f aca="true" t="shared" si="1" ref="J10:J16">SUM(D10+F10+H10)</f>
        <v>220</v>
      </c>
      <c r="K10" s="66" t="s">
        <v>149</v>
      </c>
      <c r="L10" s="214"/>
    </row>
    <row r="11" spans="1:12" ht="21.75" customHeight="1" thickBot="1">
      <c r="A11" s="215" t="s">
        <v>48</v>
      </c>
      <c r="B11" s="64" t="s">
        <v>146</v>
      </c>
      <c r="C11" s="34">
        <v>155</v>
      </c>
      <c r="D11" s="34">
        <v>181</v>
      </c>
      <c r="E11" s="34">
        <v>73</v>
      </c>
      <c r="F11" s="34">
        <v>133</v>
      </c>
      <c r="G11" s="34">
        <v>607</v>
      </c>
      <c r="H11" s="34">
        <v>472</v>
      </c>
      <c r="I11" s="35">
        <f t="shared" si="0"/>
        <v>835</v>
      </c>
      <c r="J11" s="35">
        <f>SUM(D11+F11+H11)</f>
        <v>786</v>
      </c>
      <c r="K11" s="67" t="s">
        <v>148</v>
      </c>
      <c r="L11" s="220" t="s">
        <v>41</v>
      </c>
    </row>
    <row r="12" spans="1:12" ht="21.75" customHeight="1" thickBot="1">
      <c r="A12" s="218"/>
      <c r="B12" s="64" t="s">
        <v>147</v>
      </c>
      <c r="C12" s="34">
        <v>216</v>
      </c>
      <c r="D12" s="34">
        <v>156</v>
      </c>
      <c r="E12" s="34">
        <v>160</v>
      </c>
      <c r="F12" s="34">
        <v>184</v>
      </c>
      <c r="G12" s="34">
        <v>850</v>
      </c>
      <c r="H12" s="34">
        <v>624</v>
      </c>
      <c r="I12" s="35">
        <f t="shared" si="0"/>
        <v>1226</v>
      </c>
      <c r="J12" s="35">
        <f t="shared" si="1"/>
        <v>964</v>
      </c>
      <c r="K12" s="67" t="s">
        <v>149</v>
      </c>
      <c r="L12" s="221"/>
    </row>
    <row r="13" spans="1:12" ht="21.75" customHeight="1" thickBot="1">
      <c r="A13" s="205" t="s">
        <v>42</v>
      </c>
      <c r="B13" s="62" t="s">
        <v>146</v>
      </c>
      <c r="C13" s="28">
        <v>835</v>
      </c>
      <c r="D13" s="28">
        <v>968</v>
      </c>
      <c r="E13" s="28">
        <v>240</v>
      </c>
      <c r="F13" s="28">
        <v>186</v>
      </c>
      <c r="G13" s="28">
        <v>621</v>
      </c>
      <c r="H13" s="28">
        <v>520</v>
      </c>
      <c r="I13" s="29">
        <f t="shared" si="0"/>
        <v>1696</v>
      </c>
      <c r="J13" s="29">
        <f t="shared" si="1"/>
        <v>1674</v>
      </c>
      <c r="K13" s="65" t="s">
        <v>148</v>
      </c>
      <c r="L13" s="213" t="s">
        <v>42</v>
      </c>
    </row>
    <row r="14" spans="1:12" ht="21.75" customHeight="1" thickBot="1">
      <c r="A14" s="206"/>
      <c r="B14" s="63" t="s">
        <v>147</v>
      </c>
      <c r="C14" s="77">
        <v>1723</v>
      </c>
      <c r="D14" s="77">
        <v>826</v>
      </c>
      <c r="E14" s="77">
        <v>2194</v>
      </c>
      <c r="F14" s="77">
        <v>770</v>
      </c>
      <c r="G14" s="77">
        <v>839</v>
      </c>
      <c r="H14" s="77">
        <v>749</v>
      </c>
      <c r="I14" s="29">
        <f t="shared" si="0"/>
        <v>4756</v>
      </c>
      <c r="J14" s="29">
        <f t="shared" si="1"/>
        <v>2345</v>
      </c>
      <c r="K14" s="66" t="s">
        <v>149</v>
      </c>
      <c r="L14" s="214"/>
    </row>
    <row r="15" spans="1:12" ht="21.75" customHeight="1" thickBot="1">
      <c r="A15" s="215" t="s">
        <v>43</v>
      </c>
      <c r="B15" s="64" t="s">
        <v>146</v>
      </c>
      <c r="C15" s="34">
        <v>143</v>
      </c>
      <c r="D15" s="34">
        <v>182</v>
      </c>
      <c r="E15" s="34">
        <v>6</v>
      </c>
      <c r="F15" s="34">
        <v>22</v>
      </c>
      <c r="G15" s="34">
        <v>16</v>
      </c>
      <c r="H15" s="34">
        <v>12</v>
      </c>
      <c r="I15" s="35">
        <f t="shared" si="0"/>
        <v>165</v>
      </c>
      <c r="J15" s="35">
        <f t="shared" si="1"/>
        <v>216</v>
      </c>
      <c r="K15" s="67" t="s">
        <v>148</v>
      </c>
      <c r="L15" s="220" t="s">
        <v>43</v>
      </c>
    </row>
    <row r="16" spans="1:12" ht="21.75" customHeight="1">
      <c r="A16" s="216"/>
      <c r="B16" s="69" t="s">
        <v>147</v>
      </c>
      <c r="C16" s="40">
        <v>1096</v>
      </c>
      <c r="D16" s="40">
        <v>316</v>
      </c>
      <c r="E16" s="40">
        <v>1881</v>
      </c>
      <c r="F16" s="40">
        <v>353</v>
      </c>
      <c r="G16" s="40">
        <v>22</v>
      </c>
      <c r="H16" s="40">
        <v>84</v>
      </c>
      <c r="I16" s="41">
        <f t="shared" si="0"/>
        <v>2999</v>
      </c>
      <c r="J16" s="41">
        <f t="shared" si="1"/>
        <v>753</v>
      </c>
      <c r="K16" s="70" t="s">
        <v>149</v>
      </c>
      <c r="L16" s="223"/>
    </row>
    <row r="17" spans="1:12" ht="23.25" customHeight="1" thickBot="1">
      <c r="A17" s="205" t="s">
        <v>25</v>
      </c>
      <c r="B17" s="78" t="s">
        <v>146</v>
      </c>
      <c r="C17" s="152">
        <f>SUM(C9+C11+C13+C15)</f>
        <v>1141</v>
      </c>
      <c r="D17" s="152">
        <f aca="true" t="shared" si="2" ref="D17:J17">SUM(D9+D11+D13+D15)</f>
        <v>1338</v>
      </c>
      <c r="E17" s="152">
        <f t="shared" si="2"/>
        <v>329</v>
      </c>
      <c r="F17" s="152">
        <f t="shared" si="2"/>
        <v>361</v>
      </c>
      <c r="G17" s="152">
        <f t="shared" si="2"/>
        <v>1468</v>
      </c>
      <c r="H17" s="152">
        <f t="shared" si="2"/>
        <v>1172</v>
      </c>
      <c r="I17" s="152">
        <f t="shared" si="2"/>
        <v>2938</v>
      </c>
      <c r="J17" s="152">
        <f t="shared" si="2"/>
        <v>2871</v>
      </c>
      <c r="K17" s="71" t="s">
        <v>148</v>
      </c>
      <c r="L17" s="210" t="s">
        <v>18</v>
      </c>
    </row>
    <row r="18" spans="1:12" ht="23.25" customHeight="1" thickBot="1">
      <c r="A18" s="207"/>
      <c r="B18" s="60" t="s">
        <v>147</v>
      </c>
      <c r="C18" s="159">
        <f>C10+C12+C14+C16</f>
        <v>3037</v>
      </c>
      <c r="D18" s="159">
        <f aca="true" t="shared" si="3" ref="D18:J18">D10+D12+D14+D16</f>
        <v>1302</v>
      </c>
      <c r="E18" s="159">
        <f t="shared" si="3"/>
        <v>4244</v>
      </c>
      <c r="F18" s="159">
        <f t="shared" si="3"/>
        <v>1327</v>
      </c>
      <c r="G18" s="159">
        <f t="shared" si="3"/>
        <v>1890</v>
      </c>
      <c r="H18" s="159">
        <f t="shared" si="3"/>
        <v>1653</v>
      </c>
      <c r="I18" s="159">
        <f t="shared" si="3"/>
        <v>9171</v>
      </c>
      <c r="J18" s="159">
        <f t="shared" si="3"/>
        <v>4282</v>
      </c>
      <c r="K18" s="68" t="s">
        <v>149</v>
      </c>
      <c r="L18" s="211"/>
    </row>
    <row r="19" spans="1:12" ht="23.25" customHeight="1">
      <c r="A19" s="208"/>
      <c r="B19" s="79" t="s">
        <v>25</v>
      </c>
      <c r="C19" s="153">
        <f>C17+C18</f>
        <v>4178</v>
      </c>
      <c r="D19" s="153">
        <f aca="true" t="shared" si="4" ref="D19:J19">D17+D18</f>
        <v>2640</v>
      </c>
      <c r="E19" s="153">
        <f t="shared" si="4"/>
        <v>4573</v>
      </c>
      <c r="F19" s="153">
        <f t="shared" si="4"/>
        <v>1688</v>
      </c>
      <c r="G19" s="153">
        <f t="shared" si="4"/>
        <v>3358</v>
      </c>
      <c r="H19" s="153">
        <f t="shared" si="4"/>
        <v>2825</v>
      </c>
      <c r="I19" s="153">
        <f t="shared" si="4"/>
        <v>12109</v>
      </c>
      <c r="J19" s="153">
        <f t="shared" si="4"/>
        <v>7153</v>
      </c>
      <c r="K19" s="72" t="s">
        <v>18</v>
      </c>
      <c r="L19" s="212"/>
    </row>
  </sheetData>
  <sheetProtection/>
  <mergeCells count="23">
    <mergeCell ref="L17:L19"/>
    <mergeCell ref="L13:L14"/>
    <mergeCell ref="A13:A14"/>
    <mergeCell ref="L11:L12"/>
    <mergeCell ref="A9:A10"/>
    <mergeCell ref="A17:A19"/>
    <mergeCell ref="L15:L16"/>
    <mergeCell ref="A1:L1"/>
    <mergeCell ref="A3:L3"/>
    <mergeCell ref="A4:L4"/>
    <mergeCell ref="C6:J6"/>
    <mergeCell ref="K6:K8"/>
    <mergeCell ref="A2:L2"/>
    <mergeCell ref="B6:B8"/>
    <mergeCell ref="G7:H7"/>
    <mergeCell ref="C7:D7"/>
    <mergeCell ref="E7:F7"/>
    <mergeCell ref="L6:L8"/>
    <mergeCell ref="I7:J7"/>
    <mergeCell ref="A6:A8"/>
    <mergeCell ref="A11:A12"/>
    <mergeCell ref="L9:L10"/>
    <mergeCell ref="A15:A16"/>
  </mergeCells>
  <printOptions horizontalCentered="1" verticalCentered="1"/>
  <pageMargins left="0" right="0" top="0" bottom="0" header="0" footer="0"/>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1:N17"/>
  <sheetViews>
    <sheetView rightToLeft="1" view="pageBreakPreview" zoomScaleSheetLayoutView="100" zoomScalePageLayoutView="0" workbookViewId="0" topLeftCell="A1">
      <selection activeCell="G13" sqref="G13"/>
    </sheetView>
  </sheetViews>
  <sheetFormatPr defaultColWidth="9.140625" defaultRowHeight="12.75"/>
  <cols>
    <col min="1" max="1" width="20.7109375" style="0" customWidth="1"/>
    <col min="2" max="2" width="9.8515625" style="0" customWidth="1"/>
    <col min="3" max="12" width="9.28125" style="0" customWidth="1"/>
    <col min="13" max="13" width="10.7109375" style="0" customWidth="1"/>
    <col min="14" max="14" width="20.7109375" style="0" customWidth="1"/>
  </cols>
  <sheetData>
    <row r="1" spans="1:14" ht="20.25" customHeight="1">
      <c r="A1" s="166" t="s">
        <v>175</v>
      </c>
      <c r="B1" s="166"/>
      <c r="C1" s="166"/>
      <c r="D1" s="166"/>
      <c r="E1" s="166"/>
      <c r="F1" s="166"/>
      <c r="G1" s="166"/>
      <c r="H1" s="166"/>
      <c r="I1" s="166"/>
      <c r="J1" s="166"/>
      <c r="K1" s="166"/>
      <c r="L1" s="166"/>
      <c r="M1" s="166"/>
      <c r="N1" s="166"/>
    </row>
    <row r="2" spans="1:14" ht="18">
      <c r="A2" s="165">
        <v>2018</v>
      </c>
      <c r="B2" s="165"/>
      <c r="C2" s="165"/>
      <c r="D2" s="165"/>
      <c r="E2" s="165"/>
      <c r="F2" s="165"/>
      <c r="G2" s="165"/>
      <c r="H2" s="165"/>
      <c r="I2" s="165"/>
      <c r="J2" s="165"/>
      <c r="K2" s="165"/>
      <c r="L2" s="165"/>
      <c r="M2" s="165"/>
      <c r="N2" s="165"/>
    </row>
    <row r="3" spans="1:14" ht="31.5" customHeight="1">
      <c r="A3" s="172" t="s">
        <v>174</v>
      </c>
      <c r="B3" s="172"/>
      <c r="C3" s="172"/>
      <c r="D3" s="172"/>
      <c r="E3" s="172"/>
      <c r="F3" s="172"/>
      <c r="G3" s="172"/>
      <c r="H3" s="172"/>
      <c r="I3" s="172"/>
      <c r="J3" s="172"/>
      <c r="K3" s="172"/>
      <c r="L3" s="172"/>
      <c r="M3" s="172"/>
      <c r="N3" s="172"/>
    </row>
    <row r="4" spans="1:14" ht="15.75">
      <c r="A4" s="172">
        <v>2018</v>
      </c>
      <c r="B4" s="172"/>
      <c r="C4" s="172"/>
      <c r="D4" s="172"/>
      <c r="E4" s="172"/>
      <c r="F4" s="172"/>
      <c r="G4" s="172"/>
      <c r="H4" s="172"/>
      <c r="I4" s="172"/>
      <c r="J4" s="172"/>
      <c r="K4" s="172"/>
      <c r="L4" s="172"/>
      <c r="M4" s="172"/>
      <c r="N4" s="172"/>
    </row>
    <row r="5" spans="1:14" s="6" customFormat="1" ht="15.75">
      <c r="A5" s="73" t="s">
        <v>96</v>
      </c>
      <c r="B5" s="51"/>
      <c r="C5" s="51"/>
      <c r="D5" s="51"/>
      <c r="E5" s="51"/>
      <c r="F5" s="51"/>
      <c r="G5" s="51"/>
      <c r="H5" s="51"/>
      <c r="I5" s="51"/>
      <c r="J5" s="51"/>
      <c r="K5" s="51"/>
      <c r="L5" s="74"/>
      <c r="M5" s="75"/>
      <c r="N5" s="76" t="s">
        <v>97</v>
      </c>
    </row>
    <row r="6" spans="1:14" ht="33" customHeight="1" thickBot="1">
      <c r="A6" s="187" t="s">
        <v>1</v>
      </c>
      <c r="B6" s="201" t="s">
        <v>33</v>
      </c>
      <c r="C6" s="189" t="s">
        <v>161</v>
      </c>
      <c r="D6" s="189"/>
      <c r="E6" s="189"/>
      <c r="F6" s="189"/>
      <c r="G6" s="189"/>
      <c r="H6" s="189"/>
      <c r="I6" s="189"/>
      <c r="J6" s="189"/>
      <c r="K6" s="189"/>
      <c r="L6" s="189"/>
      <c r="M6" s="176" t="s">
        <v>30</v>
      </c>
      <c r="N6" s="182" t="s">
        <v>10</v>
      </c>
    </row>
    <row r="7" spans="1:14" ht="41.25" customHeight="1" thickBot="1">
      <c r="A7" s="200"/>
      <c r="B7" s="202"/>
      <c r="C7" s="204" t="s">
        <v>173</v>
      </c>
      <c r="D7" s="204"/>
      <c r="E7" s="204" t="s">
        <v>156</v>
      </c>
      <c r="F7" s="204"/>
      <c r="G7" s="204" t="s">
        <v>155</v>
      </c>
      <c r="H7" s="204"/>
      <c r="I7" s="204" t="s">
        <v>172</v>
      </c>
      <c r="J7" s="204"/>
      <c r="K7" s="204" t="s">
        <v>134</v>
      </c>
      <c r="L7" s="204"/>
      <c r="M7" s="209"/>
      <c r="N7" s="194"/>
    </row>
    <row r="8" spans="1:14" ht="36" customHeight="1">
      <c r="A8" s="188"/>
      <c r="B8" s="203"/>
      <c r="C8" s="111" t="s">
        <v>98</v>
      </c>
      <c r="D8" s="111" t="s">
        <v>99</v>
      </c>
      <c r="E8" s="111" t="s">
        <v>98</v>
      </c>
      <c r="F8" s="111" t="s">
        <v>99</v>
      </c>
      <c r="G8" s="111" t="s">
        <v>98</v>
      </c>
      <c r="H8" s="111" t="s">
        <v>99</v>
      </c>
      <c r="I8" s="111" t="s">
        <v>98</v>
      </c>
      <c r="J8" s="111" t="s">
        <v>99</v>
      </c>
      <c r="K8" s="111" t="s">
        <v>98</v>
      </c>
      <c r="L8" s="111" t="s">
        <v>99</v>
      </c>
      <c r="M8" s="178"/>
      <c r="N8" s="184"/>
    </row>
    <row r="9" spans="1:14" ht="21.75" customHeight="1" thickBot="1">
      <c r="A9" s="205" t="s">
        <v>62</v>
      </c>
      <c r="B9" s="62" t="s">
        <v>146</v>
      </c>
      <c r="C9" s="28">
        <v>18</v>
      </c>
      <c r="D9" s="28">
        <v>19</v>
      </c>
      <c r="E9" s="28">
        <v>161</v>
      </c>
      <c r="F9" s="28">
        <v>230</v>
      </c>
      <c r="G9" s="28">
        <v>757</v>
      </c>
      <c r="H9" s="28">
        <v>988</v>
      </c>
      <c r="I9" s="28">
        <v>205</v>
      </c>
      <c r="J9" s="28">
        <v>101</v>
      </c>
      <c r="K9" s="29">
        <f>C9+E9+G9+I9</f>
        <v>1141</v>
      </c>
      <c r="L9" s="29">
        <f>D9+F9+H9+J9</f>
        <v>1338</v>
      </c>
      <c r="M9" s="65" t="s">
        <v>148</v>
      </c>
      <c r="N9" s="213" t="s">
        <v>27</v>
      </c>
    </row>
    <row r="10" spans="1:14" ht="21.75" customHeight="1" thickBot="1">
      <c r="A10" s="206"/>
      <c r="B10" s="63" t="s">
        <v>147</v>
      </c>
      <c r="C10" s="77">
        <v>13</v>
      </c>
      <c r="D10" s="77">
        <v>14</v>
      </c>
      <c r="E10" s="77">
        <v>1054</v>
      </c>
      <c r="F10" s="77">
        <v>403</v>
      </c>
      <c r="G10" s="77">
        <v>1572</v>
      </c>
      <c r="H10" s="77">
        <v>737</v>
      </c>
      <c r="I10" s="77">
        <v>398</v>
      </c>
      <c r="J10" s="77">
        <v>148</v>
      </c>
      <c r="K10" s="29">
        <f aca="true" t="shared" si="0" ref="K10:L14">C10+E10+G10+I10</f>
        <v>3037</v>
      </c>
      <c r="L10" s="29">
        <f t="shared" si="0"/>
        <v>1302</v>
      </c>
      <c r="M10" s="66" t="s">
        <v>149</v>
      </c>
      <c r="N10" s="214"/>
    </row>
    <row r="11" spans="1:14" ht="21.75" customHeight="1" thickBot="1">
      <c r="A11" s="215" t="s">
        <v>51</v>
      </c>
      <c r="B11" s="64" t="s">
        <v>146</v>
      </c>
      <c r="C11" s="34">
        <v>19</v>
      </c>
      <c r="D11" s="34">
        <v>36</v>
      </c>
      <c r="E11" s="34">
        <v>93</v>
      </c>
      <c r="F11" s="34">
        <v>149</v>
      </c>
      <c r="G11" s="34">
        <v>216</v>
      </c>
      <c r="H11" s="34">
        <v>170</v>
      </c>
      <c r="I11" s="34">
        <v>1</v>
      </c>
      <c r="J11" s="34">
        <v>6</v>
      </c>
      <c r="K11" s="35">
        <f t="shared" si="0"/>
        <v>329</v>
      </c>
      <c r="L11" s="35">
        <f t="shared" si="0"/>
        <v>361</v>
      </c>
      <c r="M11" s="67" t="s">
        <v>148</v>
      </c>
      <c r="N11" s="220" t="s">
        <v>28</v>
      </c>
    </row>
    <row r="12" spans="1:14" ht="21.75" customHeight="1" thickBot="1">
      <c r="A12" s="218"/>
      <c r="B12" s="64" t="s">
        <v>147</v>
      </c>
      <c r="C12" s="34">
        <v>11</v>
      </c>
      <c r="D12" s="34">
        <v>34</v>
      </c>
      <c r="E12" s="34">
        <v>399</v>
      </c>
      <c r="F12" s="34">
        <v>154</v>
      </c>
      <c r="G12" s="34">
        <v>3812</v>
      </c>
      <c r="H12" s="34">
        <v>1126</v>
      </c>
      <c r="I12" s="34">
        <v>22</v>
      </c>
      <c r="J12" s="34">
        <v>13</v>
      </c>
      <c r="K12" s="35">
        <f t="shared" si="0"/>
        <v>4244</v>
      </c>
      <c r="L12" s="35">
        <f t="shared" si="0"/>
        <v>1327</v>
      </c>
      <c r="M12" s="67" t="s">
        <v>149</v>
      </c>
      <c r="N12" s="221"/>
    </row>
    <row r="13" spans="1:14" ht="21.75" customHeight="1" thickBot="1">
      <c r="A13" s="217" t="s">
        <v>26</v>
      </c>
      <c r="B13" s="63" t="s">
        <v>146</v>
      </c>
      <c r="C13" s="77">
        <v>249</v>
      </c>
      <c r="D13" s="77">
        <v>188</v>
      </c>
      <c r="E13" s="77">
        <v>91</v>
      </c>
      <c r="F13" s="77">
        <v>125</v>
      </c>
      <c r="G13" s="77">
        <v>1116</v>
      </c>
      <c r="H13" s="77">
        <v>845</v>
      </c>
      <c r="I13" s="77">
        <v>12</v>
      </c>
      <c r="J13" s="77">
        <v>14</v>
      </c>
      <c r="K13" s="58">
        <f t="shared" si="0"/>
        <v>1468</v>
      </c>
      <c r="L13" s="58">
        <f t="shared" si="0"/>
        <v>1172</v>
      </c>
      <c r="M13" s="66" t="s">
        <v>148</v>
      </c>
      <c r="N13" s="222" t="s">
        <v>29</v>
      </c>
    </row>
    <row r="14" spans="1:14" ht="21.75" customHeight="1">
      <c r="A14" s="207"/>
      <c r="B14" s="80" t="s">
        <v>147</v>
      </c>
      <c r="C14" s="85">
        <v>193</v>
      </c>
      <c r="D14" s="85">
        <v>200</v>
      </c>
      <c r="E14" s="85">
        <v>108</v>
      </c>
      <c r="F14" s="85">
        <v>184</v>
      </c>
      <c r="G14" s="85">
        <v>1578</v>
      </c>
      <c r="H14" s="85">
        <v>1256</v>
      </c>
      <c r="I14" s="85">
        <v>11</v>
      </c>
      <c r="J14" s="85">
        <v>13</v>
      </c>
      <c r="K14" s="126">
        <f t="shared" si="0"/>
        <v>1890</v>
      </c>
      <c r="L14" s="126">
        <f t="shared" si="0"/>
        <v>1653</v>
      </c>
      <c r="M14" s="81" t="s">
        <v>149</v>
      </c>
      <c r="N14" s="238"/>
    </row>
    <row r="15" spans="1:14" ht="21.75" customHeight="1" thickBot="1">
      <c r="A15" s="242" t="s">
        <v>25</v>
      </c>
      <c r="B15" s="89" t="s">
        <v>146</v>
      </c>
      <c r="C15" s="90">
        <f>C9+C11+C13</f>
        <v>286</v>
      </c>
      <c r="D15" s="90">
        <f aca="true" t="shared" si="1" ref="D15:L15">D9+D11+D13</f>
        <v>243</v>
      </c>
      <c r="E15" s="90">
        <f t="shared" si="1"/>
        <v>345</v>
      </c>
      <c r="F15" s="90">
        <f t="shared" si="1"/>
        <v>504</v>
      </c>
      <c r="G15" s="90">
        <f t="shared" si="1"/>
        <v>2089</v>
      </c>
      <c r="H15" s="90">
        <f t="shared" si="1"/>
        <v>2003</v>
      </c>
      <c r="I15" s="90">
        <f t="shared" si="1"/>
        <v>218</v>
      </c>
      <c r="J15" s="90">
        <f t="shared" si="1"/>
        <v>121</v>
      </c>
      <c r="K15" s="90">
        <f t="shared" si="1"/>
        <v>2938</v>
      </c>
      <c r="L15" s="90">
        <f t="shared" si="1"/>
        <v>2871</v>
      </c>
      <c r="M15" s="91" t="s">
        <v>148</v>
      </c>
      <c r="N15" s="239" t="s">
        <v>18</v>
      </c>
    </row>
    <row r="16" spans="1:14" ht="21.75" customHeight="1" thickBot="1">
      <c r="A16" s="243"/>
      <c r="B16" s="61" t="s">
        <v>147</v>
      </c>
      <c r="C16" s="35">
        <f>C10+C12+C14</f>
        <v>217</v>
      </c>
      <c r="D16" s="35">
        <f aca="true" t="shared" si="2" ref="D16:L16">D10+D12+D14</f>
        <v>248</v>
      </c>
      <c r="E16" s="35">
        <f t="shared" si="2"/>
        <v>1561</v>
      </c>
      <c r="F16" s="35">
        <f t="shared" si="2"/>
        <v>741</v>
      </c>
      <c r="G16" s="35">
        <f t="shared" si="2"/>
        <v>6962</v>
      </c>
      <c r="H16" s="35">
        <f t="shared" si="2"/>
        <v>3119</v>
      </c>
      <c r="I16" s="35">
        <f t="shared" si="2"/>
        <v>431</v>
      </c>
      <c r="J16" s="35">
        <f t="shared" si="2"/>
        <v>174</v>
      </c>
      <c r="K16" s="35">
        <f t="shared" si="2"/>
        <v>9171</v>
      </c>
      <c r="L16" s="35">
        <f t="shared" si="2"/>
        <v>4282</v>
      </c>
      <c r="M16" s="92" t="s">
        <v>149</v>
      </c>
      <c r="N16" s="240"/>
    </row>
    <row r="17" spans="1:14" ht="21.75" customHeight="1">
      <c r="A17" s="244"/>
      <c r="B17" s="86" t="s">
        <v>25</v>
      </c>
      <c r="C17" s="160">
        <f>C15+C16</f>
        <v>503</v>
      </c>
      <c r="D17" s="160">
        <f aca="true" t="shared" si="3" ref="D17:L17">D15+D16</f>
        <v>491</v>
      </c>
      <c r="E17" s="87">
        <f t="shared" si="3"/>
        <v>1906</v>
      </c>
      <c r="F17" s="87">
        <f t="shared" si="3"/>
        <v>1245</v>
      </c>
      <c r="G17" s="87">
        <f t="shared" si="3"/>
        <v>9051</v>
      </c>
      <c r="H17" s="87">
        <f t="shared" si="3"/>
        <v>5122</v>
      </c>
      <c r="I17" s="106">
        <f t="shared" si="3"/>
        <v>649</v>
      </c>
      <c r="J17" s="106">
        <f t="shared" si="3"/>
        <v>295</v>
      </c>
      <c r="K17" s="87">
        <f t="shared" si="3"/>
        <v>12109</v>
      </c>
      <c r="L17" s="87">
        <f t="shared" si="3"/>
        <v>7153</v>
      </c>
      <c r="M17" s="88" t="s">
        <v>18</v>
      </c>
      <c r="N17" s="241"/>
    </row>
  </sheetData>
  <sheetProtection/>
  <mergeCells count="22">
    <mergeCell ref="A3:N3"/>
    <mergeCell ref="C7:D7"/>
    <mergeCell ref="B6:B8"/>
    <mergeCell ref="N13:N14"/>
    <mergeCell ref="A13:A14"/>
    <mergeCell ref="N11:N12"/>
    <mergeCell ref="A1:N1"/>
    <mergeCell ref="C6:L6"/>
    <mergeCell ref="K7:L7"/>
    <mergeCell ref="M6:M8"/>
    <mergeCell ref="N6:N8"/>
    <mergeCell ref="A2:N2"/>
    <mergeCell ref="A6:A8"/>
    <mergeCell ref="A4:N4"/>
    <mergeCell ref="I7:J7"/>
    <mergeCell ref="G7:H7"/>
    <mergeCell ref="N15:N17"/>
    <mergeCell ref="A15:A17"/>
    <mergeCell ref="A9:A10"/>
    <mergeCell ref="A11:A12"/>
    <mergeCell ref="N9:N10"/>
    <mergeCell ref="E7:F7"/>
  </mergeCells>
  <printOptions horizontalCentered="1" verticalCentered="1"/>
  <pageMargins left="0" right="0" top="0" bottom="0" header="0" footer="0"/>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A1:B14"/>
  <sheetViews>
    <sheetView rightToLeft="1" view="pageBreakPreview" zoomScaleSheetLayoutView="100" zoomScalePageLayoutView="0" workbookViewId="0" topLeftCell="A1">
      <selection activeCell="A7" sqref="A7"/>
    </sheetView>
  </sheetViews>
  <sheetFormatPr defaultColWidth="9.140625" defaultRowHeight="12.75"/>
  <cols>
    <col min="1" max="2" width="43.7109375" style="103" customWidth="1"/>
    <col min="3" max="16384" width="9.140625" style="103" customWidth="1"/>
  </cols>
  <sheetData>
    <row r="1" spans="1:2" ht="12" customHeight="1">
      <c r="A1" s="108"/>
      <c r="B1" s="108"/>
    </row>
    <row r="2" spans="1:2" ht="12.75">
      <c r="A2" s="108"/>
      <c r="B2" s="108"/>
    </row>
    <row r="3" spans="1:2" ht="12.75">
      <c r="A3" s="108"/>
      <c r="B3" s="108"/>
    </row>
    <row r="4" spans="1:2" ht="12.75">
      <c r="A4" s="108"/>
      <c r="B4" s="108"/>
    </row>
    <row r="5" spans="1:2" ht="31.5" customHeight="1">
      <c r="A5" s="120" t="s">
        <v>6</v>
      </c>
      <c r="B5" s="121" t="s">
        <v>7</v>
      </c>
    </row>
    <row r="6" spans="1:2" ht="31.5" customHeight="1">
      <c r="A6" s="110"/>
      <c r="B6" s="109"/>
    </row>
    <row r="7" spans="1:2" ht="141.75">
      <c r="A7" s="161" t="s">
        <v>111</v>
      </c>
      <c r="B7" s="122" t="s">
        <v>95</v>
      </c>
    </row>
    <row r="8" spans="1:2" ht="60.75">
      <c r="A8" s="161" t="s">
        <v>116</v>
      </c>
      <c r="B8" s="122" t="s">
        <v>112</v>
      </c>
    </row>
    <row r="9" spans="1:2" ht="18.75">
      <c r="A9" s="123"/>
      <c r="B9" s="122"/>
    </row>
    <row r="10" spans="1:2" ht="16.5" customHeight="1">
      <c r="A10" s="162" t="s">
        <v>8</v>
      </c>
      <c r="B10" s="124" t="s">
        <v>58</v>
      </c>
    </row>
    <row r="11" spans="1:2" ht="20.25">
      <c r="A11" s="163" t="s">
        <v>177</v>
      </c>
      <c r="B11" s="125" t="s">
        <v>181</v>
      </c>
    </row>
    <row r="12" spans="1:2" ht="20.25">
      <c r="A12" s="164" t="s">
        <v>178</v>
      </c>
      <c r="B12" s="125" t="s">
        <v>180</v>
      </c>
    </row>
    <row r="13" spans="1:2" ht="20.25">
      <c r="A13" s="164" t="s">
        <v>179</v>
      </c>
      <c r="B13" s="125" t="s">
        <v>182</v>
      </c>
    </row>
    <row r="14" spans="1:2" ht="12.75">
      <c r="A14" s="108"/>
      <c r="B14" s="108"/>
    </row>
  </sheetData>
  <sheetProtection/>
  <printOptions horizontalCentered="1"/>
  <pageMargins left="0.7086614173228347" right="0.7086614173228347" top="1.9291338582677167" bottom="0.7480314960629921" header="0.31496062992125984" footer="0.3149606299212598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M30"/>
  <sheetViews>
    <sheetView rightToLeft="1" view="pageBreakPreview" zoomScaleSheetLayoutView="100" zoomScalePageLayoutView="0" workbookViewId="0" topLeftCell="A1">
      <selection activeCell="B9" sqref="B9"/>
    </sheetView>
  </sheetViews>
  <sheetFormatPr defaultColWidth="9.140625" defaultRowHeight="12.75"/>
  <cols>
    <col min="1" max="1" width="25.28125" style="0" customWidth="1"/>
    <col min="2" max="3" width="8.7109375" style="0" customWidth="1"/>
    <col min="4" max="4" width="9.28125" style="0" customWidth="1"/>
    <col min="5" max="5" width="8.7109375" style="0" customWidth="1"/>
    <col min="6" max="6" width="9.421875" style="0" customWidth="1"/>
    <col min="7" max="11" width="8.7109375" style="0" customWidth="1"/>
    <col min="12" max="12" width="28.57421875" style="0" customWidth="1"/>
  </cols>
  <sheetData>
    <row r="1" spans="1:12" ht="18.75" customHeight="1">
      <c r="A1" s="166" t="s">
        <v>53</v>
      </c>
      <c r="B1" s="166"/>
      <c r="C1" s="166"/>
      <c r="D1" s="166"/>
      <c r="E1" s="166"/>
      <c r="F1" s="166"/>
      <c r="G1" s="166"/>
      <c r="H1" s="166"/>
      <c r="I1" s="166"/>
      <c r="J1" s="166"/>
      <c r="K1" s="166"/>
      <c r="L1" s="166"/>
    </row>
    <row r="2" spans="1:12" ht="18">
      <c r="A2" s="165">
        <v>2018</v>
      </c>
      <c r="B2" s="165"/>
      <c r="C2" s="165"/>
      <c r="D2" s="165"/>
      <c r="E2" s="165"/>
      <c r="F2" s="165"/>
      <c r="G2" s="165"/>
      <c r="H2" s="165"/>
      <c r="I2" s="165"/>
      <c r="J2" s="165"/>
      <c r="K2" s="165"/>
      <c r="L2" s="165"/>
    </row>
    <row r="3" spans="1:12" ht="15.75">
      <c r="A3" s="172" t="s">
        <v>125</v>
      </c>
      <c r="B3" s="172"/>
      <c r="C3" s="172"/>
      <c r="D3" s="172"/>
      <c r="E3" s="172"/>
      <c r="F3" s="172"/>
      <c r="G3" s="172"/>
      <c r="H3" s="172"/>
      <c r="I3" s="172"/>
      <c r="J3" s="172"/>
      <c r="K3" s="172"/>
      <c r="L3" s="172"/>
    </row>
    <row r="4" spans="1:12" ht="15.75">
      <c r="A4" s="172">
        <v>2018</v>
      </c>
      <c r="B4" s="172"/>
      <c r="C4" s="172"/>
      <c r="D4" s="172"/>
      <c r="E4" s="172"/>
      <c r="F4" s="172"/>
      <c r="G4" s="172"/>
      <c r="H4" s="172"/>
      <c r="I4" s="172"/>
      <c r="J4" s="172"/>
      <c r="K4" s="172"/>
      <c r="L4" s="172"/>
    </row>
    <row r="5" spans="1:13" s="6" customFormat="1" ht="15.75">
      <c r="A5" s="50" t="s">
        <v>103</v>
      </c>
      <c r="B5" s="167"/>
      <c r="C5" s="167"/>
      <c r="D5" s="167"/>
      <c r="E5" s="167"/>
      <c r="F5" s="167"/>
      <c r="G5" s="167"/>
      <c r="H5" s="167"/>
      <c r="I5" s="167"/>
      <c r="J5" s="167"/>
      <c r="K5" s="167"/>
      <c r="L5" s="51" t="s">
        <v>104</v>
      </c>
      <c r="M5" s="5"/>
    </row>
    <row r="6" spans="1:13" ht="21.75" customHeight="1" thickBot="1">
      <c r="A6" s="168" t="s">
        <v>40</v>
      </c>
      <c r="B6" s="173" t="s">
        <v>119</v>
      </c>
      <c r="C6" s="174"/>
      <c r="D6" s="174"/>
      <c r="E6" s="174"/>
      <c r="F6" s="174"/>
      <c r="G6" s="175"/>
      <c r="H6" s="176" t="s">
        <v>183</v>
      </c>
      <c r="I6" s="179" t="s">
        <v>124</v>
      </c>
      <c r="J6" s="173" t="s">
        <v>123</v>
      </c>
      <c r="K6" s="175"/>
      <c r="L6" s="182" t="s">
        <v>39</v>
      </c>
      <c r="M6" s="2"/>
    </row>
    <row r="7" spans="1:13" ht="31.5" customHeight="1" thickBot="1">
      <c r="A7" s="169"/>
      <c r="B7" s="171" t="s">
        <v>120</v>
      </c>
      <c r="C7" s="171"/>
      <c r="D7" s="171" t="s">
        <v>121</v>
      </c>
      <c r="E7" s="171"/>
      <c r="F7" s="171" t="s">
        <v>122</v>
      </c>
      <c r="G7" s="171"/>
      <c r="H7" s="177"/>
      <c r="I7" s="180"/>
      <c r="J7" s="185"/>
      <c r="K7" s="186"/>
      <c r="L7" s="183"/>
      <c r="M7" s="2"/>
    </row>
    <row r="8" spans="1:13" ht="33" customHeight="1">
      <c r="A8" s="170"/>
      <c r="B8" s="112" t="s">
        <v>118</v>
      </c>
      <c r="C8" s="112" t="s">
        <v>117</v>
      </c>
      <c r="D8" s="112" t="s">
        <v>118</v>
      </c>
      <c r="E8" s="112" t="s">
        <v>117</v>
      </c>
      <c r="F8" s="112" t="s">
        <v>118</v>
      </c>
      <c r="G8" s="112" t="s">
        <v>117</v>
      </c>
      <c r="H8" s="178"/>
      <c r="I8" s="181"/>
      <c r="J8" s="112" t="s">
        <v>118</v>
      </c>
      <c r="K8" s="112" t="s">
        <v>117</v>
      </c>
      <c r="L8" s="184"/>
      <c r="M8" s="2"/>
    </row>
    <row r="9" spans="1:13" ht="44.25" customHeight="1" thickBot="1">
      <c r="A9" s="42" t="s">
        <v>36</v>
      </c>
      <c r="B9" s="17">
        <v>15021</v>
      </c>
      <c r="C9" s="17">
        <v>18795</v>
      </c>
      <c r="D9" s="17">
        <v>137085</v>
      </c>
      <c r="E9" s="17">
        <v>61594</v>
      </c>
      <c r="F9" s="29">
        <f aca="true" t="shared" si="0" ref="F9:G11">B9+D9</f>
        <v>152106</v>
      </c>
      <c r="G9" s="29">
        <f t="shared" si="0"/>
        <v>80389</v>
      </c>
      <c r="H9" s="17">
        <v>11</v>
      </c>
      <c r="I9" s="17">
        <v>2191</v>
      </c>
      <c r="J9" s="17">
        <v>978</v>
      </c>
      <c r="K9" s="17">
        <v>164</v>
      </c>
      <c r="L9" s="127" t="s">
        <v>110</v>
      </c>
      <c r="M9" s="2"/>
    </row>
    <row r="10" spans="1:13" ht="41.25" customHeight="1" thickBot="1">
      <c r="A10" s="43" t="s">
        <v>102</v>
      </c>
      <c r="B10" s="14">
        <v>6376</v>
      </c>
      <c r="C10" s="14">
        <v>2957</v>
      </c>
      <c r="D10" s="14">
        <v>23866</v>
      </c>
      <c r="E10" s="14">
        <v>1243</v>
      </c>
      <c r="F10" s="35">
        <f t="shared" si="0"/>
        <v>30242</v>
      </c>
      <c r="G10" s="35">
        <f t="shared" si="0"/>
        <v>4200</v>
      </c>
      <c r="H10" s="14">
        <v>8</v>
      </c>
      <c r="I10" s="14">
        <v>1639</v>
      </c>
      <c r="J10" s="14">
        <v>146</v>
      </c>
      <c r="K10" s="14">
        <v>22</v>
      </c>
      <c r="L10" s="128" t="s">
        <v>189</v>
      </c>
      <c r="M10" s="2"/>
    </row>
    <row r="11" spans="1:13" ht="35.25" customHeight="1">
      <c r="A11" s="44" t="s">
        <v>37</v>
      </c>
      <c r="B11" s="15">
        <v>2938</v>
      </c>
      <c r="C11" s="15">
        <v>2871</v>
      </c>
      <c r="D11" s="15">
        <v>9171</v>
      </c>
      <c r="E11" s="15">
        <v>4282</v>
      </c>
      <c r="F11" s="126">
        <f t="shared" si="0"/>
        <v>12109</v>
      </c>
      <c r="G11" s="126">
        <f t="shared" si="0"/>
        <v>7153</v>
      </c>
      <c r="H11" s="15">
        <v>43</v>
      </c>
      <c r="I11" s="15">
        <v>358</v>
      </c>
      <c r="J11" s="15">
        <v>202</v>
      </c>
      <c r="K11" s="15">
        <v>121</v>
      </c>
      <c r="L11" s="129" t="s">
        <v>38</v>
      </c>
      <c r="M11" s="2"/>
    </row>
    <row r="12" spans="1:13" ht="31.5" customHeight="1">
      <c r="A12" s="45" t="s">
        <v>25</v>
      </c>
      <c r="B12" s="16">
        <f>SUM(B9:B11)</f>
        <v>24335</v>
      </c>
      <c r="C12" s="16">
        <f>SUM(C9:C11)</f>
        <v>24623</v>
      </c>
      <c r="D12" s="16">
        <f>SUM(D9:D11)</f>
        <v>170122</v>
      </c>
      <c r="E12" s="16">
        <f>SUM(E9:E11)</f>
        <v>67119</v>
      </c>
      <c r="F12" s="16">
        <f>SUM(B12+D12)</f>
        <v>194457</v>
      </c>
      <c r="G12" s="16">
        <f>SUM(C12+E12)</f>
        <v>91742</v>
      </c>
      <c r="H12" s="16">
        <f>SUM(H9:H11)</f>
        <v>62</v>
      </c>
      <c r="I12" s="16">
        <f>SUM(I9:I11)</f>
        <v>4188</v>
      </c>
      <c r="J12" s="16">
        <f>SUM(J9:J11)</f>
        <v>1326</v>
      </c>
      <c r="K12" s="16">
        <f>SUM(K9:K11)</f>
        <v>307</v>
      </c>
      <c r="L12" s="46" t="s">
        <v>18</v>
      </c>
      <c r="M12" s="2"/>
    </row>
    <row r="13" spans="1:13" ht="15.75">
      <c r="A13" s="2"/>
      <c r="B13" s="2"/>
      <c r="C13" s="2"/>
      <c r="D13" s="2"/>
      <c r="E13" s="2"/>
      <c r="F13" s="2"/>
      <c r="G13" s="2"/>
      <c r="H13" s="2"/>
      <c r="I13" s="2"/>
      <c r="J13" s="2"/>
      <c r="K13" s="2"/>
      <c r="L13" s="2"/>
      <c r="M13" s="2"/>
    </row>
    <row r="14" spans="1:13" ht="15.75">
      <c r="A14" s="2"/>
      <c r="B14" s="2"/>
      <c r="C14" s="2"/>
      <c r="D14" s="2"/>
      <c r="E14" s="2"/>
      <c r="F14" s="2"/>
      <c r="G14" s="2"/>
      <c r="H14" s="2"/>
      <c r="I14" s="2"/>
      <c r="J14" s="2"/>
      <c r="K14" s="2"/>
      <c r="L14" s="2"/>
      <c r="M14" s="2"/>
    </row>
    <row r="15" spans="6:13" ht="27.75" customHeight="1">
      <c r="F15" s="2"/>
      <c r="G15" s="2"/>
      <c r="H15" s="2"/>
      <c r="I15" s="2"/>
      <c r="J15" s="2"/>
      <c r="K15" s="2"/>
      <c r="L15" s="2"/>
      <c r="M15" s="2"/>
    </row>
    <row r="16" spans="6:13" ht="15.75">
      <c r="F16" s="2"/>
      <c r="G16" s="2"/>
      <c r="H16" s="2"/>
      <c r="I16" s="2"/>
      <c r="J16" s="2"/>
      <c r="K16" s="2"/>
      <c r="L16" s="2"/>
      <c r="M16" s="2"/>
    </row>
    <row r="17" spans="6:13" ht="15.75">
      <c r="F17" s="2"/>
      <c r="G17" s="2"/>
      <c r="H17" s="2"/>
      <c r="I17" s="2"/>
      <c r="J17" s="2"/>
      <c r="K17" s="2"/>
      <c r="L17" s="2"/>
      <c r="M17" s="2"/>
    </row>
    <row r="18" spans="6:13" ht="15.75">
      <c r="F18" s="2"/>
      <c r="G18" s="2"/>
      <c r="H18" s="2"/>
      <c r="I18" s="2"/>
      <c r="J18" s="2"/>
      <c r="K18" s="2"/>
      <c r="L18" s="2"/>
      <c r="M18" s="2"/>
    </row>
    <row r="26" spans="2:3" ht="25.5">
      <c r="B26" s="130" t="s">
        <v>126</v>
      </c>
      <c r="C26" s="130" t="s">
        <v>61</v>
      </c>
    </row>
    <row r="27" spans="1:3" ht="38.25">
      <c r="A27" s="105" t="s">
        <v>127</v>
      </c>
      <c r="B27" s="94">
        <f aca="true" t="shared" si="1" ref="B27:C29">F9</f>
        <v>152106</v>
      </c>
      <c r="C27" s="94">
        <f t="shared" si="1"/>
        <v>80389</v>
      </c>
    </row>
    <row r="28" spans="1:3" ht="25.5">
      <c r="A28" s="105" t="s">
        <v>184</v>
      </c>
      <c r="B28" s="94">
        <f t="shared" si="1"/>
        <v>30242</v>
      </c>
      <c r="C28" s="94">
        <f t="shared" si="1"/>
        <v>4200</v>
      </c>
    </row>
    <row r="29" spans="1:3" ht="25.5">
      <c r="A29" s="105" t="s">
        <v>9</v>
      </c>
      <c r="B29" s="94">
        <f t="shared" si="1"/>
        <v>12109</v>
      </c>
      <c r="C29" s="94">
        <f t="shared" si="1"/>
        <v>7153</v>
      </c>
    </row>
    <row r="30" spans="2:3" ht="12.75">
      <c r="B30" s="102">
        <f>SUM(B27:B29)</f>
        <v>194457</v>
      </c>
      <c r="C30" s="102">
        <f>SUM(C27:C29)</f>
        <v>91742</v>
      </c>
    </row>
  </sheetData>
  <sheetProtection/>
  <mergeCells count="14">
    <mergeCell ref="A4:L4"/>
    <mergeCell ref="I6:I8"/>
    <mergeCell ref="L6:L8"/>
    <mergeCell ref="J6:K7"/>
    <mergeCell ref="A2:L2"/>
    <mergeCell ref="A1:L1"/>
    <mergeCell ref="B5:K5"/>
    <mergeCell ref="A6:A8"/>
    <mergeCell ref="B7:C7"/>
    <mergeCell ref="D7:E7"/>
    <mergeCell ref="F7:G7"/>
    <mergeCell ref="A3:L3"/>
    <mergeCell ref="B6:G6"/>
    <mergeCell ref="H6:H8"/>
  </mergeCells>
  <printOptions horizontalCentered="1" verticalCentered="1"/>
  <pageMargins left="0" right="0" top="0" bottom="0" header="0" footer="0"/>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T24"/>
  <sheetViews>
    <sheetView rightToLeft="1" view="pageBreakPreview" zoomScaleSheetLayoutView="100" workbookViewId="0" topLeftCell="A1">
      <selection activeCell="E6" sqref="E6:G6"/>
    </sheetView>
  </sheetViews>
  <sheetFormatPr defaultColWidth="9.140625" defaultRowHeight="12.75"/>
  <cols>
    <col min="1" max="1" width="17.00390625" style="0" customWidth="1"/>
    <col min="2" max="12" width="10.140625" style="0" customWidth="1"/>
    <col min="13" max="13" width="9.7109375" style="0" customWidth="1"/>
    <col min="14" max="14" width="16.00390625" style="0" customWidth="1"/>
  </cols>
  <sheetData>
    <row r="1" spans="1:20" ht="18">
      <c r="A1" s="166" t="s">
        <v>59</v>
      </c>
      <c r="B1" s="166"/>
      <c r="C1" s="166"/>
      <c r="D1" s="166"/>
      <c r="E1" s="166"/>
      <c r="F1" s="166"/>
      <c r="G1" s="166"/>
      <c r="H1" s="166"/>
      <c r="I1" s="166"/>
      <c r="J1" s="166"/>
      <c r="K1" s="166"/>
      <c r="L1" s="166"/>
      <c r="M1" s="166"/>
      <c r="N1" s="166"/>
      <c r="O1" s="2"/>
      <c r="P1" s="2"/>
      <c r="Q1" s="2"/>
      <c r="R1" s="2"/>
      <c r="S1" s="2"/>
      <c r="T1" s="2"/>
    </row>
    <row r="2" spans="1:15" ht="18">
      <c r="A2" s="165">
        <v>2018</v>
      </c>
      <c r="B2" s="165"/>
      <c r="C2" s="165"/>
      <c r="D2" s="165"/>
      <c r="E2" s="165"/>
      <c r="F2" s="165"/>
      <c r="G2" s="165"/>
      <c r="H2" s="165"/>
      <c r="I2" s="165"/>
      <c r="J2" s="165"/>
      <c r="K2" s="165"/>
      <c r="L2" s="165"/>
      <c r="M2" s="165"/>
      <c r="N2" s="165"/>
      <c r="O2" s="100"/>
    </row>
    <row r="3" spans="1:20" ht="28.5" customHeight="1">
      <c r="A3" s="172" t="s">
        <v>131</v>
      </c>
      <c r="B3" s="172"/>
      <c r="C3" s="172"/>
      <c r="D3" s="172"/>
      <c r="E3" s="172"/>
      <c r="F3" s="172"/>
      <c r="G3" s="172"/>
      <c r="H3" s="172"/>
      <c r="I3" s="172"/>
      <c r="J3" s="172"/>
      <c r="K3" s="172"/>
      <c r="L3" s="172"/>
      <c r="M3" s="172"/>
      <c r="N3" s="172"/>
      <c r="O3" s="2"/>
      <c r="P3" s="2"/>
      <c r="Q3" s="2"/>
      <c r="R3" s="2"/>
      <c r="S3" s="2"/>
      <c r="T3" s="2"/>
    </row>
    <row r="4" spans="1:20" ht="12.75" customHeight="1">
      <c r="A4" s="172">
        <v>2018</v>
      </c>
      <c r="B4" s="172"/>
      <c r="C4" s="172"/>
      <c r="D4" s="172"/>
      <c r="E4" s="172"/>
      <c r="F4" s="172"/>
      <c r="G4" s="172"/>
      <c r="H4" s="172"/>
      <c r="I4" s="172"/>
      <c r="J4" s="172"/>
      <c r="K4" s="172"/>
      <c r="L4" s="172"/>
      <c r="M4" s="172"/>
      <c r="N4" s="172"/>
      <c r="O4" s="2"/>
      <c r="P4" s="2"/>
      <c r="Q4" s="2"/>
      <c r="R4" s="2"/>
      <c r="S4" s="2"/>
      <c r="T4" s="2"/>
    </row>
    <row r="5" spans="1:20" ht="15.75">
      <c r="A5" s="48" t="s">
        <v>105</v>
      </c>
      <c r="B5" s="48"/>
      <c r="C5" s="48"/>
      <c r="D5" s="48"/>
      <c r="E5" s="48"/>
      <c r="F5" s="48"/>
      <c r="G5" s="48"/>
      <c r="H5" s="48"/>
      <c r="I5" s="48"/>
      <c r="J5" s="48"/>
      <c r="K5" s="48"/>
      <c r="L5" s="48"/>
      <c r="M5" s="59"/>
      <c r="N5" s="49" t="s">
        <v>106</v>
      </c>
      <c r="O5" s="2"/>
      <c r="P5" s="2"/>
      <c r="Q5" s="2"/>
      <c r="R5" s="2"/>
      <c r="S5" s="2"/>
      <c r="T5" s="2"/>
    </row>
    <row r="6" spans="1:20" ht="39.75" customHeight="1" thickBot="1">
      <c r="A6" s="187" t="s">
        <v>132</v>
      </c>
      <c r="B6" s="189" t="s">
        <v>129</v>
      </c>
      <c r="C6" s="189"/>
      <c r="D6" s="189"/>
      <c r="E6" s="189" t="s">
        <v>130</v>
      </c>
      <c r="F6" s="189"/>
      <c r="G6" s="189"/>
      <c r="H6" s="189" t="s">
        <v>128</v>
      </c>
      <c r="I6" s="189"/>
      <c r="J6" s="189"/>
      <c r="K6" s="189" t="s">
        <v>134</v>
      </c>
      <c r="L6" s="189"/>
      <c r="M6" s="189"/>
      <c r="N6" s="182" t="s">
        <v>133</v>
      </c>
      <c r="O6" s="2"/>
      <c r="P6" s="2"/>
      <c r="Q6" s="2"/>
      <c r="R6" s="2"/>
      <c r="S6" s="2"/>
      <c r="T6" s="2"/>
    </row>
    <row r="7" spans="1:20" ht="32.25" customHeight="1">
      <c r="A7" s="188"/>
      <c r="B7" s="113" t="s">
        <v>118</v>
      </c>
      <c r="C7" s="113" t="s">
        <v>117</v>
      </c>
      <c r="D7" s="113" t="s">
        <v>122</v>
      </c>
      <c r="E7" s="113" t="s">
        <v>118</v>
      </c>
      <c r="F7" s="113" t="s">
        <v>117</v>
      </c>
      <c r="G7" s="113" t="s">
        <v>122</v>
      </c>
      <c r="H7" s="113" t="s">
        <v>118</v>
      </c>
      <c r="I7" s="113" t="s">
        <v>117</v>
      </c>
      <c r="J7" s="113" t="s">
        <v>122</v>
      </c>
      <c r="K7" s="113" t="s">
        <v>118</v>
      </c>
      <c r="L7" s="113" t="s">
        <v>117</v>
      </c>
      <c r="M7" s="113" t="s">
        <v>122</v>
      </c>
      <c r="N7" s="184"/>
      <c r="O7" s="2"/>
      <c r="P7" s="2"/>
      <c r="Q7" s="2"/>
      <c r="R7" s="2"/>
      <c r="S7" s="2"/>
      <c r="T7" s="2"/>
    </row>
    <row r="8" spans="1:20" ht="32.25" customHeight="1" thickBot="1">
      <c r="A8" s="131" t="s">
        <v>49</v>
      </c>
      <c r="B8" s="53">
        <v>0</v>
      </c>
      <c r="C8" s="53">
        <v>0</v>
      </c>
      <c r="D8" s="29">
        <f>SUM(B8:C8)</f>
        <v>0</v>
      </c>
      <c r="E8" s="53">
        <v>1108</v>
      </c>
      <c r="F8" s="53">
        <v>843</v>
      </c>
      <c r="G8" s="29">
        <f>E8+F8</f>
        <v>1951</v>
      </c>
      <c r="H8" s="53">
        <v>432</v>
      </c>
      <c r="I8" s="53">
        <v>415</v>
      </c>
      <c r="J8" s="29">
        <f>H8+I8</f>
        <v>847</v>
      </c>
      <c r="K8" s="29">
        <f aca="true" t="shared" si="0" ref="K8:L11">SUM(B8+E8+H8)</f>
        <v>1540</v>
      </c>
      <c r="L8" s="29">
        <f t="shared" si="0"/>
        <v>1258</v>
      </c>
      <c r="M8" s="29">
        <f>K8+L8</f>
        <v>2798</v>
      </c>
      <c r="N8" s="135" t="s">
        <v>24</v>
      </c>
      <c r="O8" s="2"/>
      <c r="P8" s="2"/>
      <c r="Q8" s="2"/>
      <c r="R8" s="2"/>
      <c r="S8" s="2"/>
      <c r="T8" s="2"/>
    </row>
    <row r="9" spans="1:20" ht="32.25" customHeight="1" thickBot="1">
      <c r="A9" s="132" t="s">
        <v>41</v>
      </c>
      <c r="B9" s="54">
        <v>7709</v>
      </c>
      <c r="C9" s="54">
        <v>8489</v>
      </c>
      <c r="D9" s="35">
        <f>B9+C9</f>
        <v>16198</v>
      </c>
      <c r="E9" s="54">
        <v>797</v>
      </c>
      <c r="F9" s="54">
        <v>390</v>
      </c>
      <c r="G9" s="35">
        <f>E9+F9</f>
        <v>1187</v>
      </c>
      <c r="H9" s="54">
        <v>2061</v>
      </c>
      <c r="I9" s="54">
        <v>1750</v>
      </c>
      <c r="J9" s="35">
        <f>H9+I9</f>
        <v>3811</v>
      </c>
      <c r="K9" s="35">
        <f t="shared" si="0"/>
        <v>10567</v>
      </c>
      <c r="L9" s="35">
        <f t="shared" si="0"/>
        <v>10629</v>
      </c>
      <c r="M9" s="35">
        <f>K9+L9</f>
        <v>21196</v>
      </c>
      <c r="N9" s="136" t="s">
        <v>41</v>
      </c>
      <c r="O9" s="2"/>
      <c r="P9" s="2"/>
      <c r="Q9" s="2"/>
      <c r="R9" s="2"/>
      <c r="S9" s="2"/>
      <c r="T9" s="2"/>
    </row>
    <row r="10" spans="1:20" ht="32.25" customHeight="1" thickBot="1">
      <c r="A10" s="133" t="s">
        <v>42</v>
      </c>
      <c r="B10" s="55">
        <v>89938</v>
      </c>
      <c r="C10" s="55">
        <v>60692</v>
      </c>
      <c r="D10" s="58">
        <f>SUM(B10+C10)</f>
        <v>150630</v>
      </c>
      <c r="E10" s="55">
        <v>10465</v>
      </c>
      <c r="F10" s="55">
        <v>2250</v>
      </c>
      <c r="G10" s="58">
        <f>E10+F10</f>
        <v>12715</v>
      </c>
      <c r="H10" s="55">
        <v>6452</v>
      </c>
      <c r="I10" s="55">
        <v>4019</v>
      </c>
      <c r="J10" s="58">
        <f>H10+I10</f>
        <v>10471</v>
      </c>
      <c r="K10" s="29">
        <f t="shared" si="0"/>
        <v>106855</v>
      </c>
      <c r="L10" s="29">
        <f t="shared" si="0"/>
        <v>66961</v>
      </c>
      <c r="M10" s="58">
        <f>K10+L10</f>
        <v>173816</v>
      </c>
      <c r="N10" s="137" t="s">
        <v>42</v>
      </c>
      <c r="O10" s="2"/>
      <c r="P10" s="2"/>
      <c r="Q10" s="2"/>
      <c r="R10" s="2"/>
      <c r="S10" s="2"/>
      <c r="T10" s="2"/>
    </row>
    <row r="11" spans="1:20" ht="32.25" customHeight="1">
      <c r="A11" s="134" t="s">
        <v>55</v>
      </c>
      <c r="B11" s="56">
        <v>54459</v>
      </c>
      <c r="C11" s="56">
        <v>11208</v>
      </c>
      <c r="D11" s="41">
        <f>SUM(B11+C11)</f>
        <v>65667</v>
      </c>
      <c r="E11" s="56">
        <v>17872</v>
      </c>
      <c r="F11" s="56">
        <v>717</v>
      </c>
      <c r="G11" s="41">
        <f>E11+F11</f>
        <v>18589</v>
      </c>
      <c r="H11" s="56">
        <v>3164</v>
      </c>
      <c r="I11" s="56">
        <v>969</v>
      </c>
      <c r="J11" s="41">
        <f>H11+I11</f>
        <v>4133</v>
      </c>
      <c r="K11" s="41">
        <f t="shared" si="0"/>
        <v>75495</v>
      </c>
      <c r="L11" s="41">
        <f t="shared" si="0"/>
        <v>12894</v>
      </c>
      <c r="M11" s="41">
        <f>K11+L11</f>
        <v>88389</v>
      </c>
      <c r="N11" s="138" t="s">
        <v>43</v>
      </c>
      <c r="O11" s="2"/>
      <c r="P11" s="2"/>
      <c r="Q11" s="2"/>
      <c r="R11" s="2"/>
      <c r="S11" s="2"/>
      <c r="T11" s="2"/>
    </row>
    <row r="12" spans="1:20" ht="30" customHeight="1">
      <c r="A12" s="141" t="s">
        <v>25</v>
      </c>
      <c r="B12" s="57">
        <f>SUM(B8:B11)</f>
        <v>152106</v>
      </c>
      <c r="C12" s="57">
        <f aca="true" t="shared" si="1" ref="C12:M12">SUM(C8:C11)</f>
        <v>80389</v>
      </c>
      <c r="D12" s="57">
        <f t="shared" si="1"/>
        <v>232495</v>
      </c>
      <c r="E12" s="57">
        <f t="shared" si="1"/>
        <v>30242</v>
      </c>
      <c r="F12" s="57">
        <f t="shared" si="1"/>
        <v>4200</v>
      </c>
      <c r="G12" s="57">
        <f t="shared" si="1"/>
        <v>34442</v>
      </c>
      <c r="H12" s="57">
        <f t="shared" si="1"/>
        <v>12109</v>
      </c>
      <c r="I12" s="57">
        <f t="shared" si="1"/>
        <v>7153</v>
      </c>
      <c r="J12" s="57">
        <f t="shared" si="1"/>
        <v>19262</v>
      </c>
      <c r="K12" s="57">
        <f t="shared" si="1"/>
        <v>194457</v>
      </c>
      <c r="L12" s="57">
        <f t="shared" si="1"/>
        <v>91742</v>
      </c>
      <c r="M12" s="57">
        <f t="shared" si="1"/>
        <v>286199</v>
      </c>
      <c r="N12" s="140" t="s">
        <v>18</v>
      </c>
      <c r="O12" s="2"/>
      <c r="P12" s="2"/>
      <c r="Q12" s="2"/>
      <c r="R12" s="2"/>
      <c r="S12" s="2"/>
      <c r="T12" s="2"/>
    </row>
    <row r="14" ht="13.5" customHeight="1" thickBot="1">
      <c r="F14" s="98"/>
    </row>
    <row r="17" spans="2:3" ht="12.75">
      <c r="B17" s="103" t="s">
        <v>91</v>
      </c>
      <c r="C17" s="103" t="s">
        <v>92</v>
      </c>
    </row>
    <row r="18" spans="1:3" ht="12.75">
      <c r="A18" s="103" t="s">
        <v>89</v>
      </c>
      <c r="B18" s="104">
        <f>K8+K9</f>
        <v>12107</v>
      </c>
      <c r="C18" s="94">
        <f>L8+L9</f>
        <v>11887</v>
      </c>
    </row>
    <row r="19" spans="1:3" ht="12.75">
      <c r="A19" s="103" t="s">
        <v>90</v>
      </c>
      <c r="B19" s="104">
        <f>K10</f>
        <v>106855</v>
      </c>
      <c r="C19" s="94">
        <f>L10</f>
        <v>66961</v>
      </c>
    </row>
    <row r="20" spans="1:3" ht="12.75">
      <c r="A20" s="103" t="s">
        <v>43</v>
      </c>
      <c r="B20" s="104">
        <f>K11</f>
        <v>75495</v>
      </c>
      <c r="C20" s="94">
        <f>L11</f>
        <v>12894</v>
      </c>
    </row>
    <row r="21" spans="2:3" ht="12.75">
      <c r="B21" s="102">
        <f>SUM(B18:B20)</f>
        <v>194457</v>
      </c>
      <c r="C21" s="102">
        <f>SUM(C18:C20)</f>
        <v>91742</v>
      </c>
    </row>
    <row r="22" ht="12.75">
      <c r="A22" s="101"/>
    </row>
    <row r="23" ht="12.75">
      <c r="A23" s="101"/>
    </row>
    <row r="24" ht="12.75">
      <c r="A24" s="101"/>
    </row>
  </sheetData>
  <sheetProtection/>
  <mergeCells count="10">
    <mergeCell ref="A1:N1"/>
    <mergeCell ref="A3:N3"/>
    <mergeCell ref="A4:N4"/>
    <mergeCell ref="A6:A7"/>
    <mergeCell ref="B6:D6"/>
    <mergeCell ref="E6:G6"/>
    <mergeCell ref="K6:M6"/>
    <mergeCell ref="N6:N7"/>
    <mergeCell ref="A2:N2"/>
    <mergeCell ref="H6:J6"/>
  </mergeCells>
  <printOptions horizontalCentered="1" verticalCentered="1"/>
  <pageMargins left="0" right="0" top="0" bottom="0" header="0" footer="0"/>
  <pageSetup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dimension ref="A1:BC25"/>
  <sheetViews>
    <sheetView rightToLeft="1" view="pageBreakPreview" zoomScaleSheetLayoutView="100" zoomScalePageLayoutView="0" workbookViewId="0" topLeftCell="A1">
      <selection activeCell="B6" sqref="B6:J6"/>
    </sheetView>
  </sheetViews>
  <sheetFormatPr defaultColWidth="9.140625" defaultRowHeight="12.75"/>
  <cols>
    <col min="1" max="1" width="27.57421875" style="0" customWidth="1"/>
    <col min="2" max="10" width="9.421875" style="0" customWidth="1"/>
    <col min="11" max="11" width="31.8515625" style="0" customWidth="1"/>
  </cols>
  <sheetData>
    <row r="1" spans="1:11" ht="21.75" customHeight="1">
      <c r="A1" s="166" t="s">
        <v>93</v>
      </c>
      <c r="B1" s="166"/>
      <c r="C1" s="166"/>
      <c r="D1" s="166"/>
      <c r="E1" s="166"/>
      <c r="F1" s="166"/>
      <c r="G1" s="166"/>
      <c r="H1" s="166"/>
      <c r="I1" s="166"/>
      <c r="J1" s="166"/>
      <c r="K1" s="166"/>
    </row>
    <row r="2" spans="1:11" ht="21.75" customHeight="1">
      <c r="A2" s="165">
        <v>2018</v>
      </c>
      <c r="B2" s="165"/>
      <c r="C2" s="165"/>
      <c r="D2" s="165"/>
      <c r="E2" s="165"/>
      <c r="F2" s="165"/>
      <c r="G2" s="165"/>
      <c r="H2" s="165"/>
      <c r="I2" s="165"/>
      <c r="J2" s="165"/>
      <c r="K2" s="165"/>
    </row>
    <row r="3" spans="1:11" ht="34.5" customHeight="1">
      <c r="A3" s="172" t="s">
        <v>136</v>
      </c>
      <c r="B3" s="172"/>
      <c r="C3" s="172"/>
      <c r="D3" s="172"/>
      <c r="E3" s="172"/>
      <c r="F3" s="172"/>
      <c r="G3" s="172"/>
      <c r="H3" s="172"/>
      <c r="I3" s="172"/>
      <c r="J3" s="172"/>
      <c r="K3" s="172"/>
    </row>
    <row r="4" spans="1:11" ht="15.75">
      <c r="A4" s="193">
        <v>2018</v>
      </c>
      <c r="B4" s="193"/>
      <c r="C4" s="193"/>
      <c r="D4" s="193"/>
      <c r="E4" s="193"/>
      <c r="F4" s="193"/>
      <c r="G4" s="193"/>
      <c r="H4" s="193"/>
      <c r="I4" s="193"/>
      <c r="J4" s="193"/>
      <c r="K4" s="193"/>
    </row>
    <row r="5" spans="1:11" ht="15.75">
      <c r="A5" s="47" t="s">
        <v>64</v>
      </c>
      <c r="B5" s="47"/>
      <c r="C5" s="47"/>
      <c r="D5" s="47"/>
      <c r="E5" s="47"/>
      <c r="F5" s="47"/>
      <c r="G5" s="47"/>
      <c r="H5" s="47"/>
      <c r="I5" s="47"/>
      <c r="J5" s="48"/>
      <c r="K5" s="49" t="s">
        <v>65</v>
      </c>
    </row>
    <row r="6" spans="1:55" s="20" customFormat="1" ht="30" customHeight="1" thickBot="1">
      <c r="A6" s="195" t="s">
        <v>1</v>
      </c>
      <c r="B6" s="190" t="s">
        <v>185</v>
      </c>
      <c r="C6" s="190"/>
      <c r="D6" s="190"/>
      <c r="E6" s="190"/>
      <c r="F6" s="190"/>
      <c r="G6" s="190"/>
      <c r="H6" s="190"/>
      <c r="I6" s="190"/>
      <c r="J6" s="190"/>
      <c r="K6" s="182" t="s">
        <v>10</v>
      </c>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row>
    <row r="7" spans="1:55" s="23" customFormat="1" ht="30" customHeight="1" thickBot="1">
      <c r="A7" s="196"/>
      <c r="B7" s="191" t="s">
        <v>120</v>
      </c>
      <c r="C7" s="192"/>
      <c r="D7" s="192"/>
      <c r="E7" s="191" t="s">
        <v>121</v>
      </c>
      <c r="F7" s="192"/>
      <c r="G7" s="192"/>
      <c r="H7" s="191" t="s">
        <v>135</v>
      </c>
      <c r="I7" s="191"/>
      <c r="J7" s="191"/>
      <c r="K7" s="194"/>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row>
    <row r="8" spans="1:55" s="26" customFormat="1" ht="30" customHeight="1">
      <c r="A8" s="197"/>
      <c r="B8" s="113" t="s">
        <v>118</v>
      </c>
      <c r="C8" s="113" t="s">
        <v>117</v>
      </c>
      <c r="D8" s="113" t="s">
        <v>122</v>
      </c>
      <c r="E8" s="113" t="s">
        <v>118</v>
      </c>
      <c r="F8" s="113" t="s">
        <v>117</v>
      </c>
      <c r="G8" s="113" t="s">
        <v>122</v>
      </c>
      <c r="H8" s="113" t="s">
        <v>118</v>
      </c>
      <c r="I8" s="113" t="s">
        <v>117</v>
      </c>
      <c r="J8" s="113" t="s">
        <v>122</v>
      </c>
      <c r="K8" s="184"/>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row>
    <row r="9" spans="1:55" s="32" customFormat="1" ht="24" customHeight="1" thickBot="1">
      <c r="A9" s="27" t="s">
        <v>79</v>
      </c>
      <c r="B9" s="28">
        <v>9841</v>
      </c>
      <c r="C9" s="28">
        <v>12468</v>
      </c>
      <c r="D9" s="29">
        <f>B9+C9</f>
        <v>22309</v>
      </c>
      <c r="E9" s="28">
        <v>29755</v>
      </c>
      <c r="F9" s="28">
        <v>9921</v>
      </c>
      <c r="G9" s="29">
        <f>E9+F9</f>
        <v>39676</v>
      </c>
      <c r="H9" s="29">
        <f aca="true" t="shared" si="0" ref="H9:I24">SUM(B9+E9)</f>
        <v>39596</v>
      </c>
      <c r="I9" s="29">
        <f t="shared" si="0"/>
        <v>22389</v>
      </c>
      <c r="J9" s="29">
        <f>H9+I9</f>
        <v>61985</v>
      </c>
      <c r="K9" s="30" t="s">
        <v>11</v>
      </c>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row>
    <row r="10" spans="1:55" s="39" customFormat="1" ht="24" customHeight="1" thickBot="1">
      <c r="A10" s="33" t="s">
        <v>100</v>
      </c>
      <c r="B10" s="34">
        <v>1827</v>
      </c>
      <c r="C10" s="34">
        <v>1551</v>
      </c>
      <c r="D10" s="35">
        <f aca="true" t="shared" si="1" ref="D10:D23">B10+C10</f>
        <v>3378</v>
      </c>
      <c r="E10" s="34">
        <v>2212</v>
      </c>
      <c r="F10" s="34">
        <v>1966</v>
      </c>
      <c r="G10" s="35">
        <f aca="true" t="shared" si="2" ref="G10:G24">E10+F10</f>
        <v>4178</v>
      </c>
      <c r="H10" s="35">
        <f t="shared" si="0"/>
        <v>4039</v>
      </c>
      <c r="I10" s="35">
        <f t="shared" si="0"/>
        <v>3517</v>
      </c>
      <c r="J10" s="35">
        <f aca="true" t="shared" si="3" ref="J10:J24">H10+I10</f>
        <v>7556</v>
      </c>
      <c r="K10" s="36" t="s">
        <v>83</v>
      </c>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row>
    <row r="11" spans="1:55" s="32" customFormat="1" ht="24" customHeight="1" thickBot="1">
      <c r="A11" s="27" t="s">
        <v>2</v>
      </c>
      <c r="B11" s="28">
        <v>1180</v>
      </c>
      <c r="C11" s="28">
        <v>1478</v>
      </c>
      <c r="D11" s="29">
        <f t="shared" si="1"/>
        <v>2658</v>
      </c>
      <c r="E11" s="28">
        <v>6606</v>
      </c>
      <c r="F11" s="28">
        <v>2580</v>
      </c>
      <c r="G11" s="29">
        <f t="shared" si="2"/>
        <v>9186</v>
      </c>
      <c r="H11" s="29">
        <f t="shared" si="0"/>
        <v>7786</v>
      </c>
      <c r="I11" s="29">
        <f t="shared" si="0"/>
        <v>4058</v>
      </c>
      <c r="J11" s="29">
        <f t="shared" si="3"/>
        <v>11844</v>
      </c>
      <c r="K11" s="30" t="s">
        <v>12</v>
      </c>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row>
    <row r="12" spans="1:55" s="39" customFormat="1" ht="24" customHeight="1" thickBot="1">
      <c r="A12" s="33" t="s">
        <v>143</v>
      </c>
      <c r="B12" s="34">
        <v>520</v>
      </c>
      <c r="C12" s="34">
        <v>231</v>
      </c>
      <c r="D12" s="35">
        <f t="shared" si="1"/>
        <v>751</v>
      </c>
      <c r="E12" s="34">
        <v>1255</v>
      </c>
      <c r="F12" s="34">
        <v>104</v>
      </c>
      <c r="G12" s="35">
        <f t="shared" si="2"/>
        <v>1359</v>
      </c>
      <c r="H12" s="35">
        <f t="shared" si="0"/>
        <v>1775</v>
      </c>
      <c r="I12" s="35">
        <f t="shared" si="0"/>
        <v>335</v>
      </c>
      <c r="J12" s="35">
        <f t="shared" si="3"/>
        <v>2110</v>
      </c>
      <c r="K12" s="36" t="s">
        <v>108</v>
      </c>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row>
    <row r="13" spans="1:55" s="32" customFormat="1" ht="24" customHeight="1" thickBot="1">
      <c r="A13" s="27" t="s">
        <v>54</v>
      </c>
      <c r="B13" s="28">
        <v>1115</v>
      </c>
      <c r="C13" s="28">
        <v>489</v>
      </c>
      <c r="D13" s="29">
        <f t="shared" si="1"/>
        <v>1604</v>
      </c>
      <c r="E13" s="28">
        <v>372</v>
      </c>
      <c r="F13" s="28">
        <v>49</v>
      </c>
      <c r="G13" s="29">
        <f t="shared" si="2"/>
        <v>421</v>
      </c>
      <c r="H13" s="29">
        <f t="shared" si="0"/>
        <v>1487</v>
      </c>
      <c r="I13" s="29">
        <f t="shared" si="0"/>
        <v>538</v>
      </c>
      <c r="J13" s="29">
        <f t="shared" si="3"/>
        <v>2025</v>
      </c>
      <c r="K13" s="30" t="s">
        <v>56</v>
      </c>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row>
    <row r="14" spans="1:55" s="39" customFormat="1" ht="24" customHeight="1" thickBot="1">
      <c r="A14" s="33" t="s">
        <v>138</v>
      </c>
      <c r="B14" s="34">
        <v>443</v>
      </c>
      <c r="C14" s="34">
        <v>4316</v>
      </c>
      <c r="D14" s="35">
        <f t="shared" si="1"/>
        <v>4759</v>
      </c>
      <c r="E14" s="34">
        <v>2941</v>
      </c>
      <c r="F14" s="34">
        <v>3664</v>
      </c>
      <c r="G14" s="35">
        <f t="shared" si="2"/>
        <v>6605</v>
      </c>
      <c r="H14" s="35">
        <f t="shared" si="0"/>
        <v>3384</v>
      </c>
      <c r="I14" s="35">
        <f t="shared" si="0"/>
        <v>7980</v>
      </c>
      <c r="J14" s="35">
        <f t="shared" si="3"/>
        <v>11364</v>
      </c>
      <c r="K14" s="36" t="s">
        <v>57</v>
      </c>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row>
    <row r="15" spans="1:55" s="32" customFormat="1" ht="24" customHeight="1" thickBot="1">
      <c r="A15" s="27" t="s">
        <v>84</v>
      </c>
      <c r="B15" s="28">
        <v>1739</v>
      </c>
      <c r="C15" s="28">
        <v>106</v>
      </c>
      <c r="D15" s="29">
        <f t="shared" si="1"/>
        <v>1845</v>
      </c>
      <c r="E15" s="28">
        <v>81302</v>
      </c>
      <c r="F15" s="28">
        <v>42637</v>
      </c>
      <c r="G15" s="29">
        <f t="shared" si="2"/>
        <v>123939</v>
      </c>
      <c r="H15" s="29">
        <f t="shared" si="0"/>
        <v>83041</v>
      </c>
      <c r="I15" s="29">
        <f t="shared" si="0"/>
        <v>42743</v>
      </c>
      <c r="J15" s="29">
        <f t="shared" si="3"/>
        <v>125784</v>
      </c>
      <c r="K15" s="30" t="s">
        <v>85</v>
      </c>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row>
    <row r="16" spans="1:55" s="39" customFormat="1" ht="24" customHeight="1" thickBot="1">
      <c r="A16" s="33" t="s">
        <v>0</v>
      </c>
      <c r="B16" s="34">
        <v>2577</v>
      </c>
      <c r="C16" s="34">
        <v>380</v>
      </c>
      <c r="D16" s="35">
        <f t="shared" si="1"/>
        <v>2957</v>
      </c>
      <c r="E16" s="34">
        <v>10343</v>
      </c>
      <c r="F16" s="34">
        <v>273</v>
      </c>
      <c r="G16" s="35">
        <f t="shared" si="2"/>
        <v>10616</v>
      </c>
      <c r="H16" s="35">
        <f t="shared" si="0"/>
        <v>12920</v>
      </c>
      <c r="I16" s="35">
        <f t="shared" si="0"/>
        <v>653</v>
      </c>
      <c r="J16" s="35">
        <f t="shared" si="3"/>
        <v>13573</v>
      </c>
      <c r="K16" s="36" t="s">
        <v>13</v>
      </c>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row>
    <row r="17" spans="1:55" s="32" customFormat="1" ht="24" customHeight="1" thickBot="1">
      <c r="A17" s="27" t="s">
        <v>4</v>
      </c>
      <c r="B17" s="28">
        <v>85</v>
      </c>
      <c r="C17" s="28">
        <v>42</v>
      </c>
      <c r="D17" s="29">
        <f t="shared" si="1"/>
        <v>127</v>
      </c>
      <c r="E17" s="28">
        <v>3136</v>
      </c>
      <c r="F17" s="28">
        <v>45</v>
      </c>
      <c r="G17" s="29">
        <f t="shared" si="2"/>
        <v>3181</v>
      </c>
      <c r="H17" s="29">
        <f t="shared" si="0"/>
        <v>3221</v>
      </c>
      <c r="I17" s="29">
        <f t="shared" si="0"/>
        <v>87</v>
      </c>
      <c r="J17" s="29">
        <f t="shared" si="3"/>
        <v>3308</v>
      </c>
      <c r="K17" s="30" t="s">
        <v>14</v>
      </c>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row>
    <row r="18" spans="1:55" s="39" customFormat="1" ht="24" customHeight="1" thickBot="1">
      <c r="A18" s="33" t="s">
        <v>5</v>
      </c>
      <c r="B18" s="34">
        <v>168</v>
      </c>
      <c r="C18" s="34">
        <v>11</v>
      </c>
      <c r="D18" s="35">
        <f t="shared" si="1"/>
        <v>179</v>
      </c>
      <c r="E18" s="34">
        <v>653</v>
      </c>
      <c r="F18" s="34">
        <v>12</v>
      </c>
      <c r="G18" s="35">
        <f t="shared" si="2"/>
        <v>665</v>
      </c>
      <c r="H18" s="35">
        <f t="shared" si="0"/>
        <v>821</v>
      </c>
      <c r="I18" s="35">
        <f t="shared" si="0"/>
        <v>23</v>
      </c>
      <c r="J18" s="35">
        <f t="shared" si="3"/>
        <v>844</v>
      </c>
      <c r="K18" s="36" t="s">
        <v>16</v>
      </c>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row>
    <row r="19" spans="1:55" s="32" customFormat="1" ht="24" customHeight="1" thickBot="1">
      <c r="A19" s="27" t="s">
        <v>3</v>
      </c>
      <c r="B19" s="28">
        <v>594</v>
      </c>
      <c r="C19" s="28">
        <v>1151</v>
      </c>
      <c r="D19" s="29">
        <f t="shared" si="1"/>
        <v>1745</v>
      </c>
      <c r="E19" s="28">
        <v>1450</v>
      </c>
      <c r="F19" s="28">
        <v>482</v>
      </c>
      <c r="G19" s="29">
        <f t="shared" si="2"/>
        <v>1932</v>
      </c>
      <c r="H19" s="29">
        <f t="shared" si="0"/>
        <v>2044</v>
      </c>
      <c r="I19" s="29">
        <f t="shared" si="0"/>
        <v>1633</v>
      </c>
      <c r="J19" s="29">
        <f t="shared" si="3"/>
        <v>3677</v>
      </c>
      <c r="K19" s="30" t="s">
        <v>15</v>
      </c>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row>
    <row r="20" spans="1:55" s="39" customFormat="1" ht="24" customHeight="1" thickBot="1">
      <c r="A20" s="33" t="s">
        <v>80</v>
      </c>
      <c r="B20" s="34">
        <v>2246</v>
      </c>
      <c r="C20" s="34">
        <v>486</v>
      </c>
      <c r="D20" s="35">
        <f t="shared" si="1"/>
        <v>2732</v>
      </c>
      <c r="E20" s="34">
        <v>28746</v>
      </c>
      <c r="F20" s="34">
        <v>4884</v>
      </c>
      <c r="G20" s="35">
        <f t="shared" si="2"/>
        <v>33630</v>
      </c>
      <c r="H20" s="35">
        <f t="shared" si="0"/>
        <v>30992</v>
      </c>
      <c r="I20" s="35">
        <f t="shared" si="0"/>
        <v>5370</v>
      </c>
      <c r="J20" s="35">
        <f t="shared" si="3"/>
        <v>36362</v>
      </c>
      <c r="K20" s="36" t="s">
        <v>17</v>
      </c>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row>
    <row r="21" spans="1:55" s="32" customFormat="1" ht="24" customHeight="1" thickBot="1">
      <c r="A21" s="27" t="s">
        <v>137</v>
      </c>
      <c r="B21" s="28">
        <v>1115</v>
      </c>
      <c r="C21" s="28">
        <v>1124</v>
      </c>
      <c r="D21" s="29">
        <f t="shared" si="1"/>
        <v>2239</v>
      </c>
      <c r="E21" s="28">
        <v>545</v>
      </c>
      <c r="F21" s="28">
        <v>257</v>
      </c>
      <c r="G21" s="29">
        <f t="shared" si="2"/>
        <v>802</v>
      </c>
      <c r="H21" s="29">
        <f t="shared" si="0"/>
        <v>1660</v>
      </c>
      <c r="I21" s="29">
        <f t="shared" si="0"/>
        <v>1381</v>
      </c>
      <c r="J21" s="29">
        <f t="shared" si="3"/>
        <v>3041</v>
      </c>
      <c r="K21" s="30" t="s">
        <v>114</v>
      </c>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row>
    <row r="22" spans="1:55" s="32" customFormat="1" ht="24" customHeight="1" thickBot="1">
      <c r="A22" s="116" t="s">
        <v>113</v>
      </c>
      <c r="B22" s="117">
        <v>102</v>
      </c>
      <c r="C22" s="117">
        <v>120</v>
      </c>
      <c r="D22" s="35">
        <f t="shared" si="1"/>
        <v>222</v>
      </c>
      <c r="E22" s="117">
        <v>216</v>
      </c>
      <c r="F22" s="117">
        <v>49</v>
      </c>
      <c r="G22" s="35">
        <f t="shared" si="2"/>
        <v>265</v>
      </c>
      <c r="H22" s="35">
        <f t="shared" si="0"/>
        <v>318</v>
      </c>
      <c r="I22" s="35">
        <f t="shared" si="0"/>
        <v>169</v>
      </c>
      <c r="J22" s="35">
        <f t="shared" si="3"/>
        <v>487</v>
      </c>
      <c r="K22" s="118" t="s">
        <v>115</v>
      </c>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row>
    <row r="23" spans="1:11" ht="24" customHeight="1">
      <c r="A23" s="142" t="s">
        <v>139</v>
      </c>
      <c r="B23" s="95">
        <v>783</v>
      </c>
      <c r="C23" s="95">
        <v>670</v>
      </c>
      <c r="D23" s="143">
        <f t="shared" si="1"/>
        <v>1453</v>
      </c>
      <c r="E23" s="95">
        <v>590</v>
      </c>
      <c r="F23" s="95">
        <v>196</v>
      </c>
      <c r="G23" s="143">
        <f t="shared" si="2"/>
        <v>786</v>
      </c>
      <c r="H23" s="143">
        <f t="shared" si="0"/>
        <v>1373</v>
      </c>
      <c r="I23" s="143">
        <f t="shared" si="0"/>
        <v>866</v>
      </c>
      <c r="J23" s="143">
        <f t="shared" si="3"/>
        <v>2239</v>
      </c>
      <c r="K23" s="144" t="s">
        <v>140</v>
      </c>
    </row>
    <row r="24" spans="1:11" ht="24" customHeight="1">
      <c r="A24" s="96" t="s">
        <v>25</v>
      </c>
      <c r="B24" s="97">
        <f>SUM(B9:B23)</f>
        <v>24335</v>
      </c>
      <c r="C24" s="97">
        <f>SUM(C9:C23)</f>
        <v>24623</v>
      </c>
      <c r="D24" s="97">
        <f>B24+C24</f>
        <v>48958</v>
      </c>
      <c r="E24" s="97">
        <f>SUM(E9:E23)</f>
        <v>170122</v>
      </c>
      <c r="F24" s="97">
        <f>SUM(F9:F23)</f>
        <v>67119</v>
      </c>
      <c r="G24" s="97">
        <f t="shared" si="2"/>
        <v>237241</v>
      </c>
      <c r="H24" s="97">
        <f t="shared" si="0"/>
        <v>194457</v>
      </c>
      <c r="I24" s="97">
        <f t="shared" si="0"/>
        <v>91742</v>
      </c>
      <c r="J24" s="97">
        <f t="shared" si="3"/>
        <v>286199</v>
      </c>
      <c r="K24" s="107" t="s">
        <v>18</v>
      </c>
    </row>
    <row r="25" spans="1:11" ht="15.75">
      <c r="A25" s="2"/>
      <c r="B25" s="2"/>
      <c r="C25" s="2"/>
      <c r="D25" s="2"/>
      <c r="E25" s="2"/>
      <c r="F25" s="2"/>
      <c r="G25" s="2"/>
      <c r="H25" s="2"/>
      <c r="I25" s="2"/>
      <c r="J25" s="2"/>
      <c r="K25" s="2"/>
    </row>
    <row r="26" ht="10.5" customHeight="1"/>
  </sheetData>
  <sheetProtection/>
  <mergeCells count="10">
    <mergeCell ref="A3:K3"/>
    <mergeCell ref="B6:J6"/>
    <mergeCell ref="B7:D7"/>
    <mergeCell ref="E7:G7"/>
    <mergeCell ref="H7:J7"/>
    <mergeCell ref="A1:K1"/>
    <mergeCell ref="A4:K4"/>
    <mergeCell ref="K6:K8"/>
    <mergeCell ref="A6:A8"/>
    <mergeCell ref="A2:K2"/>
  </mergeCells>
  <printOptions horizontalCentered="1" verticalCentered="1"/>
  <pageMargins left="0" right="0" top="0" bottom="0" header="0" footer="0"/>
  <pageSetup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dimension ref="A1:BD45"/>
  <sheetViews>
    <sheetView rightToLeft="1" view="pageBreakPreview" zoomScaleSheetLayoutView="100" zoomScalePageLayoutView="0" workbookViewId="0" topLeftCell="A1">
      <selection activeCell="E13" sqref="E13"/>
    </sheetView>
  </sheetViews>
  <sheetFormatPr defaultColWidth="9.140625" defaultRowHeight="12.75"/>
  <cols>
    <col min="1" max="1" width="24.140625" style="0" customWidth="1"/>
    <col min="2" max="3" width="9.421875" style="0" customWidth="1"/>
    <col min="4" max="4" width="10.00390625" style="0" customWidth="1"/>
    <col min="5" max="5" width="9.8515625" style="0" customWidth="1"/>
    <col min="6" max="6" width="9.421875" style="0" customWidth="1"/>
    <col min="7" max="7" width="10.57421875" style="0" customWidth="1"/>
    <col min="8" max="8" width="9.57421875" style="0" customWidth="1"/>
    <col min="9" max="9" width="9.421875" style="0" customWidth="1"/>
    <col min="10" max="10" width="11.00390625" style="0" customWidth="1"/>
    <col min="11" max="11" width="30.28125" style="0" customWidth="1"/>
  </cols>
  <sheetData>
    <row r="1" spans="1:12" ht="20.25" customHeight="1">
      <c r="A1" s="166" t="s">
        <v>141</v>
      </c>
      <c r="B1" s="166"/>
      <c r="C1" s="166"/>
      <c r="D1" s="166"/>
      <c r="E1" s="166"/>
      <c r="F1" s="166"/>
      <c r="G1" s="166"/>
      <c r="H1" s="166"/>
      <c r="I1" s="166"/>
      <c r="J1" s="166"/>
      <c r="K1" s="166"/>
      <c r="L1" s="2"/>
    </row>
    <row r="2" spans="1:12" ht="20.25" customHeight="1">
      <c r="A2" s="165">
        <v>2018</v>
      </c>
      <c r="B2" s="165"/>
      <c r="C2" s="165"/>
      <c r="D2" s="165"/>
      <c r="E2" s="165"/>
      <c r="F2" s="165"/>
      <c r="G2" s="165"/>
      <c r="H2" s="165"/>
      <c r="I2" s="165"/>
      <c r="J2" s="165"/>
      <c r="K2" s="165"/>
      <c r="L2" s="2"/>
    </row>
    <row r="3" spans="1:12" ht="30.75" customHeight="1">
      <c r="A3" s="172" t="s">
        <v>142</v>
      </c>
      <c r="B3" s="172"/>
      <c r="C3" s="172"/>
      <c r="D3" s="172"/>
      <c r="E3" s="172"/>
      <c r="F3" s="172"/>
      <c r="G3" s="172"/>
      <c r="H3" s="172"/>
      <c r="I3" s="172"/>
      <c r="J3" s="172"/>
      <c r="K3" s="172"/>
      <c r="L3" s="2"/>
    </row>
    <row r="4" spans="1:12" ht="15.75">
      <c r="A4" s="193">
        <v>2018</v>
      </c>
      <c r="B4" s="193"/>
      <c r="C4" s="193"/>
      <c r="D4" s="193"/>
      <c r="E4" s="193"/>
      <c r="F4" s="193"/>
      <c r="G4" s="193"/>
      <c r="H4" s="193"/>
      <c r="I4" s="193"/>
      <c r="J4" s="193"/>
      <c r="K4" s="193"/>
      <c r="L4" s="2"/>
    </row>
    <row r="5" spans="1:12" ht="15.75">
      <c r="A5" s="47" t="s">
        <v>107</v>
      </c>
      <c r="B5" s="47"/>
      <c r="C5" s="47"/>
      <c r="D5" s="47"/>
      <c r="E5" s="47"/>
      <c r="F5" s="47"/>
      <c r="G5" s="47"/>
      <c r="H5" s="47"/>
      <c r="I5" s="47"/>
      <c r="J5" s="48"/>
      <c r="K5" s="49" t="s">
        <v>66</v>
      </c>
      <c r="L5" s="1"/>
    </row>
    <row r="6" spans="1:56" s="20" customFormat="1" ht="30" customHeight="1" thickBot="1">
      <c r="A6" s="195" t="s">
        <v>1</v>
      </c>
      <c r="B6" s="190" t="s">
        <v>185</v>
      </c>
      <c r="C6" s="190"/>
      <c r="D6" s="190"/>
      <c r="E6" s="190"/>
      <c r="F6" s="190"/>
      <c r="G6" s="190"/>
      <c r="H6" s="190"/>
      <c r="I6" s="190"/>
      <c r="J6" s="190"/>
      <c r="K6" s="182" t="s">
        <v>10</v>
      </c>
      <c r="L6" s="18"/>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row>
    <row r="7" spans="1:56" s="23" customFormat="1" ht="30" customHeight="1" thickBot="1">
      <c r="A7" s="196"/>
      <c r="B7" s="191" t="s">
        <v>120</v>
      </c>
      <c r="C7" s="192"/>
      <c r="D7" s="192"/>
      <c r="E7" s="191" t="s">
        <v>121</v>
      </c>
      <c r="F7" s="192"/>
      <c r="G7" s="192"/>
      <c r="H7" s="191" t="s">
        <v>135</v>
      </c>
      <c r="I7" s="191"/>
      <c r="J7" s="191"/>
      <c r="K7" s="194"/>
      <c r="L7" s="21"/>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row>
    <row r="8" spans="1:56" s="26" customFormat="1" ht="30" customHeight="1">
      <c r="A8" s="197"/>
      <c r="B8" s="113" t="s">
        <v>118</v>
      </c>
      <c r="C8" s="113" t="s">
        <v>117</v>
      </c>
      <c r="D8" s="113" t="s">
        <v>122</v>
      </c>
      <c r="E8" s="113" t="s">
        <v>118</v>
      </c>
      <c r="F8" s="113" t="s">
        <v>117</v>
      </c>
      <c r="G8" s="113" t="s">
        <v>122</v>
      </c>
      <c r="H8" s="113" t="s">
        <v>118</v>
      </c>
      <c r="I8" s="113" t="s">
        <v>117</v>
      </c>
      <c r="J8" s="113" t="s">
        <v>122</v>
      </c>
      <c r="K8" s="184"/>
      <c r="L8" s="24"/>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row>
    <row r="9" spans="1:56" s="32" customFormat="1" ht="22.5" customHeight="1" thickBot="1">
      <c r="A9" s="27" t="s">
        <v>79</v>
      </c>
      <c r="B9" s="28">
        <v>8700</v>
      </c>
      <c r="C9" s="28">
        <v>11130</v>
      </c>
      <c r="D9" s="29">
        <f>B9+C9</f>
        <v>19830</v>
      </c>
      <c r="E9" s="28">
        <v>26718</v>
      </c>
      <c r="F9" s="28">
        <v>8619</v>
      </c>
      <c r="G9" s="29">
        <f>E9+F9</f>
        <v>35337</v>
      </c>
      <c r="H9" s="29">
        <f aca="true" t="shared" si="0" ref="H9:I24">SUM(B9+E9)</f>
        <v>35418</v>
      </c>
      <c r="I9" s="29">
        <f t="shared" si="0"/>
        <v>19749</v>
      </c>
      <c r="J9" s="29">
        <f>H9+I9</f>
        <v>55167</v>
      </c>
      <c r="K9" s="30" t="s">
        <v>11</v>
      </c>
      <c r="L9" s="24"/>
      <c r="M9" s="31"/>
      <c r="N9" s="31"/>
      <c r="O9" s="31"/>
      <c r="P9" s="31"/>
      <c r="Q9" s="114"/>
      <c r="R9" s="114"/>
      <c r="S9" s="114"/>
      <c r="T9" s="114"/>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row>
    <row r="10" spans="1:56" s="39" customFormat="1" ht="22.5" customHeight="1" thickBot="1">
      <c r="A10" s="33" t="s">
        <v>100</v>
      </c>
      <c r="B10" s="34">
        <v>851</v>
      </c>
      <c r="C10" s="34">
        <v>1117</v>
      </c>
      <c r="D10" s="35">
        <f aca="true" t="shared" si="1" ref="D10:D24">B10+C10</f>
        <v>1968</v>
      </c>
      <c r="E10" s="34">
        <v>2362</v>
      </c>
      <c r="F10" s="34">
        <v>1253</v>
      </c>
      <c r="G10" s="35">
        <f aca="true" t="shared" si="2" ref="G10:G24">E10+F10</f>
        <v>3615</v>
      </c>
      <c r="H10" s="35">
        <f t="shared" si="0"/>
        <v>3213</v>
      </c>
      <c r="I10" s="35">
        <f t="shared" si="0"/>
        <v>2370</v>
      </c>
      <c r="J10" s="35">
        <f aca="true" t="shared" si="3" ref="J10:J24">H10+I10</f>
        <v>5583</v>
      </c>
      <c r="K10" s="36" t="s">
        <v>83</v>
      </c>
      <c r="L10" s="37"/>
      <c r="M10" s="38"/>
      <c r="N10" s="38"/>
      <c r="O10" s="38"/>
      <c r="P10" s="38"/>
      <c r="Q10" s="114"/>
      <c r="R10" s="114"/>
      <c r="S10" s="114"/>
      <c r="T10" s="114"/>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row>
    <row r="11" spans="1:56" s="32" customFormat="1" ht="22.5" customHeight="1" thickBot="1">
      <c r="A11" s="27" t="s">
        <v>2</v>
      </c>
      <c r="B11" s="28">
        <v>359</v>
      </c>
      <c r="C11" s="28">
        <v>379</v>
      </c>
      <c r="D11" s="29">
        <f t="shared" si="1"/>
        <v>738</v>
      </c>
      <c r="E11" s="28">
        <v>322</v>
      </c>
      <c r="F11" s="28">
        <v>313</v>
      </c>
      <c r="G11" s="29">
        <f t="shared" si="2"/>
        <v>635</v>
      </c>
      <c r="H11" s="29">
        <f t="shared" si="0"/>
        <v>681</v>
      </c>
      <c r="I11" s="29">
        <f t="shared" si="0"/>
        <v>692</v>
      </c>
      <c r="J11" s="29">
        <f t="shared" si="3"/>
        <v>1373</v>
      </c>
      <c r="K11" s="30" t="s">
        <v>12</v>
      </c>
      <c r="L11" s="24"/>
      <c r="M11" s="31"/>
      <c r="N11" s="31"/>
      <c r="O11" s="31"/>
      <c r="P11" s="31"/>
      <c r="Q11" s="114"/>
      <c r="R11" s="114"/>
      <c r="S11" s="114"/>
      <c r="T11" s="114"/>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row>
    <row r="12" spans="1:56" s="39" customFormat="1" ht="25.5" customHeight="1" thickBot="1">
      <c r="A12" s="33" t="s">
        <v>143</v>
      </c>
      <c r="B12" s="34">
        <v>520</v>
      </c>
      <c r="C12" s="34">
        <v>231</v>
      </c>
      <c r="D12" s="35">
        <f t="shared" si="1"/>
        <v>751</v>
      </c>
      <c r="E12" s="34">
        <v>1255</v>
      </c>
      <c r="F12" s="34">
        <v>104</v>
      </c>
      <c r="G12" s="35">
        <f t="shared" si="2"/>
        <v>1359</v>
      </c>
      <c r="H12" s="35">
        <f t="shared" si="0"/>
        <v>1775</v>
      </c>
      <c r="I12" s="35">
        <f t="shared" si="0"/>
        <v>335</v>
      </c>
      <c r="J12" s="35">
        <f t="shared" si="3"/>
        <v>2110</v>
      </c>
      <c r="K12" s="36" t="s">
        <v>108</v>
      </c>
      <c r="L12" s="37"/>
      <c r="M12" s="37"/>
      <c r="N12" s="37"/>
      <c r="O12" s="37"/>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row>
    <row r="13" spans="1:56" s="32" customFormat="1" ht="22.5" customHeight="1" thickBot="1">
      <c r="A13" s="27" t="s">
        <v>54</v>
      </c>
      <c r="B13" s="28">
        <v>1115</v>
      </c>
      <c r="C13" s="28">
        <v>489</v>
      </c>
      <c r="D13" s="29">
        <f t="shared" si="1"/>
        <v>1604</v>
      </c>
      <c r="E13" s="28">
        <v>372</v>
      </c>
      <c r="F13" s="28">
        <v>49</v>
      </c>
      <c r="G13" s="29">
        <f t="shared" si="2"/>
        <v>421</v>
      </c>
      <c r="H13" s="29">
        <f t="shared" si="0"/>
        <v>1487</v>
      </c>
      <c r="I13" s="29">
        <f t="shared" si="0"/>
        <v>538</v>
      </c>
      <c r="J13" s="29">
        <f t="shared" si="3"/>
        <v>2025</v>
      </c>
      <c r="K13" s="30" t="s">
        <v>56</v>
      </c>
      <c r="L13" s="24"/>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row>
    <row r="14" spans="1:56" s="39" customFormat="1" ht="22.5" customHeight="1" thickBot="1">
      <c r="A14" s="33" t="s">
        <v>138</v>
      </c>
      <c r="B14" s="34">
        <v>443</v>
      </c>
      <c r="C14" s="34">
        <v>4316</v>
      </c>
      <c r="D14" s="35">
        <f t="shared" si="1"/>
        <v>4759</v>
      </c>
      <c r="E14" s="34">
        <v>2941</v>
      </c>
      <c r="F14" s="34">
        <v>3664</v>
      </c>
      <c r="G14" s="35">
        <f t="shared" si="2"/>
        <v>6605</v>
      </c>
      <c r="H14" s="35">
        <f t="shared" si="0"/>
        <v>3384</v>
      </c>
      <c r="I14" s="35">
        <f t="shared" si="0"/>
        <v>7980</v>
      </c>
      <c r="J14" s="35">
        <f t="shared" si="3"/>
        <v>11364</v>
      </c>
      <c r="K14" s="36" t="s">
        <v>57</v>
      </c>
      <c r="L14" s="37"/>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row>
    <row r="15" spans="1:56" s="32" customFormat="1" ht="26.25" thickBot="1">
      <c r="A15" s="27" t="s">
        <v>84</v>
      </c>
      <c r="B15" s="28">
        <v>1739</v>
      </c>
      <c r="C15" s="28">
        <v>106</v>
      </c>
      <c r="D15" s="29">
        <f t="shared" si="1"/>
        <v>1845</v>
      </c>
      <c r="E15" s="28">
        <v>81302</v>
      </c>
      <c r="F15" s="28">
        <v>42637</v>
      </c>
      <c r="G15" s="29">
        <f t="shared" si="2"/>
        <v>123939</v>
      </c>
      <c r="H15" s="29">
        <f t="shared" si="0"/>
        <v>83041</v>
      </c>
      <c r="I15" s="29">
        <f t="shared" si="0"/>
        <v>42743</v>
      </c>
      <c r="J15" s="29">
        <f t="shared" si="3"/>
        <v>125784</v>
      </c>
      <c r="K15" s="30" t="s">
        <v>85</v>
      </c>
      <c r="L15" s="24"/>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row>
    <row r="16" spans="1:56" s="39" customFormat="1" ht="22.5" customHeight="1" thickBot="1">
      <c r="A16" s="33" t="s">
        <v>0</v>
      </c>
      <c r="B16" s="34">
        <v>2577</v>
      </c>
      <c r="C16" s="34">
        <v>380</v>
      </c>
      <c r="D16" s="35">
        <f t="shared" si="1"/>
        <v>2957</v>
      </c>
      <c r="E16" s="34">
        <v>10343</v>
      </c>
      <c r="F16" s="34">
        <v>273</v>
      </c>
      <c r="G16" s="35">
        <f t="shared" si="2"/>
        <v>10616</v>
      </c>
      <c r="H16" s="35">
        <f t="shared" si="0"/>
        <v>12920</v>
      </c>
      <c r="I16" s="35">
        <f t="shared" si="0"/>
        <v>653</v>
      </c>
      <c r="J16" s="35">
        <f t="shared" si="3"/>
        <v>13573</v>
      </c>
      <c r="K16" s="36" t="s">
        <v>13</v>
      </c>
      <c r="L16" s="37"/>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row>
    <row r="17" spans="1:56" s="32" customFormat="1" ht="22.5" customHeight="1" thickBot="1">
      <c r="A17" s="27" t="s">
        <v>4</v>
      </c>
      <c r="B17" s="28">
        <v>85</v>
      </c>
      <c r="C17" s="28">
        <v>42</v>
      </c>
      <c r="D17" s="29">
        <f t="shared" si="1"/>
        <v>127</v>
      </c>
      <c r="E17" s="28">
        <v>3136</v>
      </c>
      <c r="F17" s="28">
        <v>45</v>
      </c>
      <c r="G17" s="29">
        <f t="shared" si="2"/>
        <v>3181</v>
      </c>
      <c r="H17" s="29">
        <f t="shared" si="0"/>
        <v>3221</v>
      </c>
      <c r="I17" s="29">
        <f t="shared" si="0"/>
        <v>87</v>
      </c>
      <c r="J17" s="29">
        <f t="shared" si="3"/>
        <v>3308</v>
      </c>
      <c r="K17" s="30" t="s">
        <v>14</v>
      </c>
      <c r="L17" s="24"/>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row>
    <row r="18" spans="1:56" s="39" customFormat="1" ht="22.5" customHeight="1" thickBot="1">
      <c r="A18" s="33" t="s">
        <v>5</v>
      </c>
      <c r="B18" s="34">
        <v>168</v>
      </c>
      <c r="C18" s="34">
        <v>11</v>
      </c>
      <c r="D18" s="35">
        <f t="shared" si="1"/>
        <v>179</v>
      </c>
      <c r="E18" s="34">
        <v>653</v>
      </c>
      <c r="F18" s="34">
        <v>12</v>
      </c>
      <c r="G18" s="35">
        <f t="shared" si="2"/>
        <v>665</v>
      </c>
      <c r="H18" s="35">
        <f t="shared" si="0"/>
        <v>821</v>
      </c>
      <c r="I18" s="35">
        <f t="shared" si="0"/>
        <v>23</v>
      </c>
      <c r="J18" s="35">
        <f t="shared" si="3"/>
        <v>844</v>
      </c>
      <c r="K18" s="36" t="s">
        <v>16</v>
      </c>
      <c r="L18" s="37"/>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row>
    <row r="19" spans="1:56" s="32" customFormat="1" ht="22.5" customHeight="1" thickBot="1">
      <c r="A19" s="27" t="s">
        <v>3</v>
      </c>
      <c r="B19" s="28">
        <v>594</v>
      </c>
      <c r="C19" s="28">
        <v>1151</v>
      </c>
      <c r="D19" s="29">
        <f t="shared" si="1"/>
        <v>1745</v>
      </c>
      <c r="E19" s="28">
        <v>1450</v>
      </c>
      <c r="F19" s="28">
        <v>482</v>
      </c>
      <c r="G19" s="29">
        <f t="shared" si="2"/>
        <v>1932</v>
      </c>
      <c r="H19" s="29">
        <f t="shared" si="0"/>
        <v>2044</v>
      </c>
      <c r="I19" s="29">
        <f t="shared" si="0"/>
        <v>1633</v>
      </c>
      <c r="J19" s="29">
        <f t="shared" si="3"/>
        <v>3677</v>
      </c>
      <c r="K19" s="30" t="s">
        <v>15</v>
      </c>
      <c r="L19" s="24"/>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row>
    <row r="20" spans="1:56" s="32" customFormat="1" ht="22.5" customHeight="1" thickBot="1">
      <c r="A20" s="33" t="s">
        <v>80</v>
      </c>
      <c r="B20" s="34">
        <v>2246</v>
      </c>
      <c r="C20" s="34">
        <v>486</v>
      </c>
      <c r="D20" s="35">
        <f t="shared" si="1"/>
        <v>2732</v>
      </c>
      <c r="E20" s="34">
        <v>28746</v>
      </c>
      <c r="F20" s="34">
        <v>4884</v>
      </c>
      <c r="G20" s="35">
        <f t="shared" si="2"/>
        <v>33630</v>
      </c>
      <c r="H20" s="35">
        <f t="shared" si="0"/>
        <v>30992</v>
      </c>
      <c r="I20" s="35">
        <f t="shared" si="0"/>
        <v>5370</v>
      </c>
      <c r="J20" s="35">
        <f t="shared" si="3"/>
        <v>36362</v>
      </c>
      <c r="K20" s="36" t="s">
        <v>17</v>
      </c>
      <c r="L20" s="24"/>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row>
    <row r="21" spans="1:56" s="32" customFormat="1" ht="22.5" customHeight="1" thickBot="1">
      <c r="A21" s="27" t="s">
        <v>137</v>
      </c>
      <c r="B21" s="28">
        <v>1115</v>
      </c>
      <c r="C21" s="28">
        <v>1124</v>
      </c>
      <c r="D21" s="29">
        <f t="shared" si="1"/>
        <v>2239</v>
      </c>
      <c r="E21" s="28">
        <v>545</v>
      </c>
      <c r="F21" s="28">
        <v>257</v>
      </c>
      <c r="G21" s="29">
        <f t="shared" si="2"/>
        <v>802</v>
      </c>
      <c r="H21" s="29">
        <f>SUM(B21+E21)</f>
        <v>1660</v>
      </c>
      <c r="I21" s="29">
        <f>SUM(C21+F21)</f>
        <v>1381</v>
      </c>
      <c r="J21" s="29">
        <f>H21+I21</f>
        <v>3041</v>
      </c>
      <c r="K21" s="30" t="s">
        <v>114</v>
      </c>
      <c r="L21" s="24"/>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row>
    <row r="22" spans="1:56" s="32" customFormat="1" ht="22.5" customHeight="1" thickBot="1">
      <c r="A22" s="116" t="s">
        <v>113</v>
      </c>
      <c r="B22" s="117">
        <v>102</v>
      </c>
      <c r="C22" s="117">
        <v>120</v>
      </c>
      <c r="D22" s="35">
        <f t="shared" si="1"/>
        <v>222</v>
      </c>
      <c r="E22" s="117">
        <v>216</v>
      </c>
      <c r="F22" s="117">
        <v>49</v>
      </c>
      <c r="G22" s="35">
        <f t="shared" si="2"/>
        <v>265</v>
      </c>
      <c r="H22" s="35">
        <f>SUM(B22+E22)</f>
        <v>318</v>
      </c>
      <c r="I22" s="35">
        <f>SUM(C22+F22)</f>
        <v>169</v>
      </c>
      <c r="J22" s="35">
        <f>H22+I22</f>
        <v>487</v>
      </c>
      <c r="K22" s="118" t="s">
        <v>115</v>
      </c>
      <c r="L22" s="24"/>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row>
    <row r="23" spans="1:56" s="39" customFormat="1" ht="22.5" customHeight="1">
      <c r="A23" s="142" t="s">
        <v>139</v>
      </c>
      <c r="B23" s="95">
        <v>783</v>
      </c>
      <c r="C23" s="95">
        <v>670</v>
      </c>
      <c r="D23" s="143">
        <f t="shared" si="1"/>
        <v>1453</v>
      </c>
      <c r="E23" s="95">
        <v>590</v>
      </c>
      <c r="F23" s="95">
        <v>196</v>
      </c>
      <c r="G23" s="143">
        <f t="shared" si="2"/>
        <v>786</v>
      </c>
      <c r="H23" s="143">
        <f t="shared" si="0"/>
        <v>1373</v>
      </c>
      <c r="I23" s="143">
        <f t="shared" si="0"/>
        <v>866</v>
      </c>
      <c r="J23" s="143">
        <f t="shared" si="3"/>
        <v>2239</v>
      </c>
      <c r="K23" s="144" t="s">
        <v>101</v>
      </c>
      <c r="L23" s="37"/>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row>
    <row r="24" spans="1:12" ht="24.75" customHeight="1">
      <c r="A24" s="96" t="s">
        <v>25</v>
      </c>
      <c r="B24" s="97">
        <f>SUM(B9:B23)</f>
        <v>21397</v>
      </c>
      <c r="C24" s="97">
        <f>SUM(C9:C23)</f>
        <v>21752</v>
      </c>
      <c r="D24" s="97">
        <f t="shared" si="1"/>
        <v>43149</v>
      </c>
      <c r="E24" s="97">
        <f>SUM(E9:E23)</f>
        <v>160951</v>
      </c>
      <c r="F24" s="97">
        <f>SUM(F9:F23)</f>
        <v>62837</v>
      </c>
      <c r="G24" s="97">
        <f t="shared" si="2"/>
        <v>223788</v>
      </c>
      <c r="H24" s="97">
        <f t="shared" si="0"/>
        <v>182348</v>
      </c>
      <c r="I24" s="97">
        <f t="shared" si="0"/>
        <v>84589</v>
      </c>
      <c r="J24" s="97">
        <f t="shared" si="3"/>
        <v>266937</v>
      </c>
      <c r="K24" s="107" t="s">
        <v>18</v>
      </c>
      <c r="L24" s="2"/>
    </row>
    <row r="25" spans="1:12" ht="15.75">
      <c r="A25" s="2"/>
      <c r="B25" s="2"/>
      <c r="C25" s="2"/>
      <c r="D25" s="2"/>
      <c r="E25" s="2"/>
      <c r="F25" s="2"/>
      <c r="G25" s="2"/>
      <c r="H25" s="2"/>
      <c r="I25" s="2"/>
      <c r="J25" s="2"/>
      <c r="K25" s="2"/>
      <c r="L25" s="2"/>
    </row>
    <row r="28" spans="1:6" ht="12.75">
      <c r="A28" t="s">
        <v>86</v>
      </c>
      <c r="B28">
        <v>9371</v>
      </c>
      <c r="C28">
        <v>11337</v>
      </c>
      <c r="E28">
        <v>26822</v>
      </c>
      <c r="F28">
        <v>27999</v>
      </c>
    </row>
    <row r="29" spans="1:6" ht="12.75">
      <c r="A29" t="s">
        <v>87</v>
      </c>
      <c r="B29">
        <v>370</v>
      </c>
      <c r="C29">
        <v>420</v>
      </c>
      <c r="E29">
        <v>169</v>
      </c>
      <c r="F29">
        <v>267</v>
      </c>
    </row>
    <row r="30" spans="1:6" ht="12.75">
      <c r="A30" t="s">
        <v>88</v>
      </c>
      <c r="B30">
        <v>921</v>
      </c>
      <c r="C30">
        <v>1512</v>
      </c>
      <c r="E30">
        <v>1955</v>
      </c>
      <c r="F30">
        <v>903</v>
      </c>
    </row>
    <row r="33" spans="1:6" ht="12.75">
      <c r="A33" t="s">
        <v>86</v>
      </c>
      <c r="B33" s="94">
        <v>1216</v>
      </c>
      <c r="C33" s="94">
        <v>2170</v>
      </c>
      <c r="E33" s="94">
        <v>2349</v>
      </c>
      <c r="F33" s="94">
        <v>1714</v>
      </c>
    </row>
    <row r="34" spans="1:6" ht="12.75">
      <c r="A34" t="s">
        <v>87</v>
      </c>
      <c r="B34" s="94">
        <v>2247</v>
      </c>
      <c r="C34" s="94">
        <v>1795</v>
      </c>
      <c r="E34" s="94">
        <v>1908</v>
      </c>
      <c r="F34" s="94">
        <v>1470</v>
      </c>
    </row>
    <row r="35" spans="1:6" ht="12.75">
      <c r="A35" t="s">
        <v>88</v>
      </c>
      <c r="B35" s="94">
        <v>823</v>
      </c>
      <c r="C35" s="94">
        <v>509</v>
      </c>
      <c r="E35" s="94">
        <v>3122</v>
      </c>
      <c r="F35" s="94">
        <v>852</v>
      </c>
    </row>
    <row r="38" spans="1:6" ht="12.75">
      <c r="A38" t="s">
        <v>86</v>
      </c>
      <c r="B38" s="94">
        <f aca="true" t="shared" si="4" ref="B38:C40">SUM(B28+B33)</f>
        <v>10587</v>
      </c>
      <c r="C38" s="94">
        <f t="shared" si="4"/>
        <v>13507</v>
      </c>
      <c r="E38" s="94">
        <f aca="true" t="shared" si="5" ref="E38:F40">SUM(E28+E33)</f>
        <v>29171</v>
      </c>
      <c r="F38" s="94">
        <f t="shared" si="5"/>
        <v>29713</v>
      </c>
    </row>
    <row r="39" spans="1:6" ht="12.75">
      <c r="A39" t="s">
        <v>87</v>
      </c>
      <c r="B39" s="94">
        <f t="shared" si="4"/>
        <v>2617</v>
      </c>
      <c r="C39" s="94">
        <f t="shared" si="4"/>
        <v>2215</v>
      </c>
      <c r="E39" s="94">
        <f t="shared" si="5"/>
        <v>2077</v>
      </c>
      <c r="F39" s="94">
        <f t="shared" si="5"/>
        <v>1737</v>
      </c>
    </row>
    <row r="40" spans="1:6" ht="12.75">
      <c r="A40" t="s">
        <v>88</v>
      </c>
      <c r="B40" s="94">
        <f t="shared" si="4"/>
        <v>1744</v>
      </c>
      <c r="C40" s="94">
        <f t="shared" si="4"/>
        <v>2021</v>
      </c>
      <c r="E40" s="94">
        <f t="shared" si="5"/>
        <v>5077</v>
      </c>
      <c r="F40" s="94">
        <f t="shared" si="5"/>
        <v>1755</v>
      </c>
    </row>
    <row r="43" spans="2:6" ht="12.75">
      <c r="B43" s="94"/>
      <c r="C43" s="94"/>
      <c r="E43" s="94"/>
      <c r="F43" s="94"/>
    </row>
    <row r="44" spans="2:6" ht="12.75">
      <c r="B44" s="94"/>
      <c r="C44" s="94"/>
      <c r="E44" s="94"/>
      <c r="F44" s="94"/>
    </row>
    <row r="45" spans="2:6" ht="12.75">
      <c r="B45" s="94"/>
      <c r="C45" s="94"/>
      <c r="E45" s="94"/>
      <c r="F45" s="94"/>
    </row>
  </sheetData>
  <sheetProtection/>
  <mergeCells count="10">
    <mergeCell ref="A1:K1"/>
    <mergeCell ref="A3:K3"/>
    <mergeCell ref="A4:K4"/>
    <mergeCell ref="A6:A8"/>
    <mergeCell ref="B6:J6"/>
    <mergeCell ref="K6:K8"/>
    <mergeCell ref="B7:D7"/>
    <mergeCell ref="E7:G7"/>
    <mergeCell ref="H7:J7"/>
    <mergeCell ref="A2:K2"/>
  </mergeCells>
  <printOptions horizontalCentered="1" verticalCentered="1"/>
  <pageMargins left="0" right="0" top="0" bottom="0" header="0" footer="0"/>
  <pageSetup horizontalDpi="600" verticalDpi="600" orientation="landscape" paperSize="9" scale="91" r:id="rId2"/>
  <drawing r:id="rId1"/>
</worksheet>
</file>

<file path=xl/worksheets/sheet7.xml><?xml version="1.0" encoding="utf-8"?>
<worksheet xmlns="http://schemas.openxmlformats.org/spreadsheetml/2006/main" xmlns:r="http://schemas.openxmlformats.org/officeDocument/2006/relationships">
  <dimension ref="A1:Q20"/>
  <sheetViews>
    <sheetView rightToLeft="1" view="pageBreakPreview" zoomScaleSheetLayoutView="100" workbookViewId="0" topLeftCell="A1">
      <selection activeCell="B9" sqref="B9"/>
    </sheetView>
  </sheetViews>
  <sheetFormatPr defaultColWidth="9.140625" defaultRowHeight="12.75"/>
  <cols>
    <col min="1" max="1" width="28.28125" style="0" customWidth="1"/>
    <col min="2" max="10" width="10.140625" style="0" customWidth="1"/>
    <col min="11" max="11" width="33.28125" style="0" customWidth="1"/>
  </cols>
  <sheetData>
    <row r="1" spans="1:17" ht="18">
      <c r="A1" s="166" t="s">
        <v>94</v>
      </c>
      <c r="B1" s="166"/>
      <c r="C1" s="166"/>
      <c r="D1" s="166"/>
      <c r="E1" s="166"/>
      <c r="F1" s="166"/>
      <c r="G1" s="166"/>
      <c r="H1" s="166"/>
      <c r="I1" s="166"/>
      <c r="J1" s="166"/>
      <c r="K1" s="166"/>
      <c r="L1" s="2"/>
      <c r="M1" s="2"/>
      <c r="N1" s="2"/>
      <c r="O1" s="2"/>
      <c r="P1" s="2"/>
      <c r="Q1" s="2"/>
    </row>
    <row r="2" spans="1:12" ht="18">
      <c r="A2" s="165">
        <v>2018</v>
      </c>
      <c r="B2" s="165"/>
      <c r="C2" s="165"/>
      <c r="D2" s="165"/>
      <c r="E2" s="165"/>
      <c r="F2" s="165"/>
      <c r="G2" s="165"/>
      <c r="H2" s="165"/>
      <c r="I2" s="165"/>
      <c r="J2" s="165"/>
      <c r="K2" s="165"/>
      <c r="L2" s="100"/>
    </row>
    <row r="3" spans="1:17" ht="35.25" customHeight="1">
      <c r="A3" s="172" t="s">
        <v>144</v>
      </c>
      <c r="B3" s="172"/>
      <c r="C3" s="172"/>
      <c r="D3" s="172"/>
      <c r="E3" s="172"/>
      <c r="F3" s="172"/>
      <c r="G3" s="172"/>
      <c r="H3" s="172"/>
      <c r="I3" s="172"/>
      <c r="J3" s="172"/>
      <c r="K3" s="172"/>
      <c r="L3" s="2"/>
      <c r="M3" s="2"/>
      <c r="N3" s="2"/>
      <c r="O3" s="2"/>
      <c r="P3" s="2"/>
      <c r="Q3" s="2"/>
    </row>
    <row r="4" spans="1:17" ht="15.75">
      <c r="A4" s="172">
        <v>2018</v>
      </c>
      <c r="B4" s="172"/>
      <c r="C4" s="172"/>
      <c r="D4" s="172"/>
      <c r="E4" s="172"/>
      <c r="F4" s="172"/>
      <c r="G4" s="172"/>
      <c r="H4" s="172"/>
      <c r="I4" s="172"/>
      <c r="J4" s="172"/>
      <c r="K4" s="172"/>
      <c r="L4" s="2"/>
      <c r="M4" s="2"/>
      <c r="N4" s="2"/>
      <c r="O4" s="2"/>
      <c r="P4" s="2"/>
      <c r="Q4" s="2"/>
    </row>
    <row r="5" spans="1:17" ht="15.75">
      <c r="A5" s="48" t="s">
        <v>67</v>
      </c>
      <c r="B5" s="48"/>
      <c r="C5" s="48"/>
      <c r="D5" s="48"/>
      <c r="E5" s="48"/>
      <c r="F5" s="48"/>
      <c r="G5" s="48"/>
      <c r="H5" s="48"/>
      <c r="I5" s="48"/>
      <c r="J5" s="59"/>
      <c r="K5" s="49" t="s">
        <v>68</v>
      </c>
      <c r="L5" s="2"/>
      <c r="M5" s="2"/>
      <c r="N5" s="2"/>
      <c r="O5" s="2"/>
      <c r="P5" s="2"/>
      <c r="Q5" s="2"/>
    </row>
    <row r="6" spans="1:17" ht="39.75" customHeight="1" thickBot="1">
      <c r="A6" s="187" t="s">
        <v>34</v>
      </c>
      <c r="B6" s="198" t="s">
        <v>186</v>
      </c>
      <c r="C6" s="198"/>
      <c r="D6" s="198"/>
      <c r="E6" s="198" t="s">
        <v>187</v>
      </c>
      <c r="F6" s="198"/>
      <c r="G6" s="198"/>
      <c r="H6" s="198" t="s">
        <v>154</v>
      </c>
      <c r="I6" s="198"/>
      <c r="J6" s="198"/>
      <c r="K6" s="182" t="s">
        <v>35</v>
      </c>
      <c r="L6" s="2"/>
      <c r="M6" s="2"/>
      <c r="N6" s="2"/>
      <c r="O6" s="2"/>
      <c r="P6" s="2"/>
      <c r="Q6" s="2"/>
    </row>
    <row r="7" spans="1:17" ht="32.25" customHeight="1">
      <c r="A7" s="188"/>
      <c r="B7" s="113" t="s">
        <v>118</v>
      </c>
      <c r="C7" s="113" t="s">
        <v>117</v>
      </c>
      <c r="D7" s="113" t="s">
        <v>122</v>
      </c>
      <c r="E7" s="113" t="s">
        <v>118</v>
      </c>
      <c r="F7" s="113" t="s">
        <v>117</v>
      </c>
      <c r="G7" s="113" t="s">
        <v>122</v>
      </c>
      <c r="H7" s="113" t="s">
        <v>118</v>
      </c>
      <c r="I7" s="113" t="s">
        <v>117</v>
      </c>
      <c r="J7" s="113" t="s">
        <v>122</v>
      </c>
      <c r="K7" s="184"/>
      <c r="L7" s="2"/>
      <c r="M7" s="2"/>
      <c r="N7" s="2"/>
      <c r="O7" s="2"/>
      <c r="P7" s="2"/>
      <c r="Q7" s="2"/>
    </row>
    <row r="8" spans="1:17" ht="32.25" customHeight="1" thickBot="1">
      <c r="A8" s="148" t="s">
        <v>46</v>
      </c>
      <c r="B8" s="53">
        <v>150444</v>
      </c>
      <c r="C8" s="53">
        <v>77490</v>
      </c>
      <c r="D8" s="29">
        <f>B8+C8</f>
        <v>227934</v>
      </c>
      <c r="E8" s="53">
        <v>30217</v>
      </c>
      <c r="F8" s="53">
        <v>4169</v>
      </c>
      <c r="G8" s="29">
        <f>E8+F8</f>
        <v>34386</v>
      </c>
      <c r="H8" s="29">
        <f aca="true" t="shared" si="0" ref="H8:I11">SUM(B8+E8)</f>
        <v>180661</v>
      </c>
      <c r="I8" s="29">
        <f t="shared" si="0"/>
        <v>81659</v>
      </c>
      <c r="J8" s="29">
        <f>H8+I8</f>
        <v>262320</v>
      </c>
      <c r="K8" s="93" t="s">
        <v>23</v>
      </c>
      <c r="L8" s="2"/>
      <c r="M8" s="2"/>
      <c r="N8" s="2"/>
      <c r="O8" s="2"/>
      <c r="P8" s="2"/>
      <c r="Q8" s="2"/>
    </row>
    <row r="9" spans="1:17" ht="32.25" customHeight="1" thickBot="1">
      <c r="A9" s="149" t="s">
        <v>47</v>
      </c>
      <c r="B9" s="54">
        <v>1115</v>
      </c>
      <c r="C9" s="54">
        <v>2782</v>
      </c>
      <c r="D9" s="35">
        <f>B9+C9</f>
        <v>3897</v>
      </c>
      <c r="E9" s="54">
        <v>25</v>
      </c>
      <c r="F9" s="54">
        <v>31</v>
      </c>
      <c r="G9" s="35">
        <f>E9+F9</f>
        <v>56</v>
      </c>
      <c r="H9" s="35">
        <f t="shared" si="0"/>
        <v>1140</v>
      </c>
      <c r="I9" s="35">
        <f t="shared" si="0"/>
        <v>2813</v>
      </c>
      <c r="J9" s="35">
        <f>H9+I9</f>
        <v>3953</v>
      </c>
      <c r="K9" s="145" t="s">
        <v>22</v>
      </c>
      <c r="L9" s="2"/>
      <c r="M9" s="2"/>
      <c r="N9" s="2"/>
      <c r="O9" s="2"/>
      <c r="P9" s="2"/>
      <c r="Q9" s="2"/>
    </row>
    <row r="10" spans="1:17" ht="32.25" customHeight="1" thickBot="1">
      <c r="A10" s="150" t="s">
        <v>81</v>
      </c>
      <c r="B10" s="55">
        <v>419</v>
      </c>
      <c r="C10" s="55">
        <v>82</v>
      </c>
      <c r="D10" s="58">
        <f>B10+C10</f>
        <v>501</v>
      </c>
      <c r="E10" s="55">
        <v>0</v>
      </c>
      <c r="F10" s="55">
        <v>0</v>
      </c>
      <c r="G10" s="58">
        <f>E10+F10</f>
        <v>0</v>
      </c>
      <c r="H10" s="58">
        <f t="shared" si="0"/>
        <v>419</v>
      </c>
      <c r="I10" s="58">
        <f t="shared" si="0"/>
        <v>82</v>
      </c>
      <c r="J10" s="58">
        <f>H10+I10</f>
        <v>501</v>
      </c>
      <c r="K10" s="146" t="s">
        <v>21</v>
      </c>
      <c r="L10" s="2"/>
      <c r="M10" s="2"/>
      <c r="N10" s="2"/>
      <c r="O10" s="2"/>
      <c r="P10" s="2"/>
      <c r="Q10" s="2"/>
    </row>
    <row r="11" spans="1:17" ht="32.25" customHeight="1">
      <c r="A11" s="151" t="s">
        <v>82</v>
      </c>
      <c r="B11" s="56">
        <v>128</v>
      </c>
      <c r="C11" s="56">
        <v>35</v>
      </c>
      <c r="D11" s="41">
        <f>B11+C11</f>
        <v>163</v>
      </c>
      <c r="E11" s="56">
        <v>0</v>
      </c>
      <c r="F11" s="56">
        <v>0</v>
      </c>
      <c r="G11" s="41">
        <f>E11+F11</f>
        <v>0</v>
      </c>
      <c r="H11" s="41">
        <f t="shared" si="0"/>
        <v>128</v>
      </c>
      <c r="I11" s="41">
        <f t="shared" si="0"/>
        <v>35</v>
      </c>
      <c r="J11" s="41">
        <f>H11+I11</f>
        <v>163</v>
      </c>
      <c r="K11" s="147" t="s">
        <v>20</v>
      </c>
      <c r="L11" s="2"/>
      <c r="M11" s="2"/>
      <c r="N11" s="2"/>
      <c r="O11" s="2"/>
      <c r="P11" s="2"/>
      <c r="Q11" s="2"/>
    </row>
    <row r="12" spans="1:17" ht="30" customHeight="1">
      <c r="A12" s="52" t="s">
        <v>25</v>
      </c>
      <c r="B12" s="57">
        <f>SUM(B8:B11)</f>
        <v>152106</v>
      </c>
      <c r="C12" s="57">
        <f aca="true" t="shared" si="1" ref="C12:J12">SUM(C8:C11)</f>
        <v>80389</v>
      </c>
      <c r="D12" s="57">
        <f>SUM(D8:D11)</f>
        <v>232495</v>
      </c>
      <c r="E12" s="57">
        <f t="shared" si="1"/>
        <v>30242</v>
      </c>
      <c r="F12" s="57">
        <f t="shared" si="1"/>
        <v>4200</v>
      </c>
      <c r="G12" s="57">
        <f t="shared" si="1"/>
        <v>34442</v>
      </c>
      <c r="H12" s="57">
        <f t="shared" si="1"/>
        <v>182348</v>
      </c>
      <c r="I12" s="57">
        <f t="shared" si="1"/>
        <v>84589</v>
      </c>
      <c r="J12" s="57">
        <f t="shared" si="1"/>
        <v>266937</v>
      </c>
      <c r="K12" s="139" t="s">
        <v>18</v>
      </c>
      <c r="L12" s="2"/>
      <c r="M12" s="2"/>
      <c r="N12" s="2"/>
      <c r="O12" s="2"/>
      <c r="P12" s="2"/>
      <c r="Q12" s="2"/>
    </row>
    <row r="18" spans="1:11" ht="51.75" customHeight="1">
      <c r="A18" s="172"/>
      <c r="B18" s="172"/>
      <c r="C18" s="172"/>
      <c r="D18" s="172"/>
      <c r="E18" s="172"/>
      <c r="F18" s="172"/>
      <c r="G18" s="172"/>
      <c r="H18" s="172"/>
      <c r="I18" s="172"/>
      <c r="J18" s="172"/>
      <c r="K18" s="172"/>
    </row>
    <row r="20" spans="1:11" ht="27.75" customHeight="1">
      <c r="A20" s="172"/>
      <c r="B20" s="172"/>
      <c r="C20" s="172"/>
      <c r="D20" s="172"/>
      <c r="E20" s="172"/>
      <c r="F20" s="172"/>
      <c r="G20" s="172"/>
      <c r="H20" s="172"/>
      <c r="I20" s="172"/>
      <c r="J20" s="172"/>
      <c r="K20" s="172"/>
    </row>
  </sheetData>
  <sheetProtection/>
  <mergeCells count="11">
    <mergeCell ref="K6:K7"/>
    <mergeCell ref="A1:K1"/>
    <mergeCell ref="A3:K3"/>
    <mergeCell ref="A4:K4"/>
    <mergeCell ref="A2:K2"/>
    <mergeCell ref="A18:K18"/>
    <mergeCell ref="A20:K20"/>
    <mergeCell ref="A6:A7"/>
    <mergeCell ref="B6:D6"/>
    <mergeCell ref="E6:G6"/>
    <mergeCell ref="H6:J6"/>
  </mergeCells>
  <printOptions horizontalCentered="1" verticalCentered="1"/>
  <pageMargins left="0" right="0" top="0" bottom="0" header="0" footer="0"/>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P20"/>
  <sheetViews>
    <sheetView rightToLeft="1" view="pageBreakPreview" zoomScaleSheetLayoutView="100" zoomScalePageLayoutView="0" workbookViewId="0" topLeftCell="A1">
      <selection activeCell="C14" sqref="C14"/>
    </sheetView>
  </sheetViews>
  <sheetFormatPr defaultColWidth="9.140625" defaultRowHeight="12.75"/>
  <cols>
    <col min="1" max="1" width="20.7109375" style="0" customWidth="1"/>
    <col min="2" max="2" width="10.00390625" style="0" customWidth="1"/>
    <col min="3" max="3" width="9.421875" style="0" customWidth="1"/>
    <col min="4" max="4" width="9.00390625" style="0" customWidth="1"/>
    <col min="5" max="12" width="8.57421875" style="0" customWidth="1"/>
    <col min="13" max="13" width="11.7109375" style="0" customWidth="1"/>
    <col min="14" max="14" width="20.7109375" style="0" customWidth="1"/>
  </cols>
  <sheetData>
    <row r="1" spans="1:14" ht="26.25" customHeight="1">
      <c r="A1" s="166" t="s">
        <v>159</v>
      </c>
      <c r="B1" s="166"/>
      <c r="C1" s="166"/>
      <c r="D1" s="166"/>
      <c r="E1" s="166"/>
      <c r="F1" s="166"/>
      <c r="G1" s="166"/>
      <c r="H1" s="166"/>
      <c r="I1" s="166"/>
      <c r="J1" s="166"/>
      <c r="K1" s="166"/>
      <c r="L1" s="166"/>
      <c r="M1" s="166"/>
      <c r="N1" s="166"/>
    </row>
    <row r="2" spans="1:14" ht="18">
      <c r="A2" s="165">
        <v>2018</v>
      </c>
      <c r="B2" s="165"/>
      <c r="C2" s="165"/>
      <c r="D2" s="165"/>
      <c r="E2" s="165"/>
      <c r="F2" s="165"/>
      <c r="G2" s="165"/>
      <c r="H2" s="165"/>
      <c r="I2" s="165"/>
      <c r="J2" s="165"/>
      <c r="K2" s="165"/>
      <c r="L2" s="165"/>
      <c r="M2" s="165"/>
      <c r="N2" s="165"/>
    </row>
    <row r="3" spans="1:14" ht="36.75" customHeight="1">
      <c r="A3" s="172" t="s">
        <v>158</v>
      </c>
      <c r="B3" s="199"/>
      <c r="C3" s="199"/>
      <c r="D3" s="199"/>
      <c r="E3" s="199"/>
      <c r="F3" s="199"/>
      <c r="G3" s="199"/>
      <c r="H3" s="199"/>
      <c r="I3" s="199"/>
      <c r="J3" s="199"/>
      <c r="K3" s="199"/>
      <c r="L3" s="199"/>
      <c r="M3" s="199"/>
      <c r="N3" s="199"/>
    </row>
    <row r="4" spans="1:14" ht="15.75">
      <c r="A4" s="172">
        <v>2018</v>
      </c>
      <c r="B4" s="172"/>
      <c r="C4" s="172"/>
      <c r="D4" s="172"/>
      <c r="E4" s="172"/>
      <c r="F4" s="172"/>
      <c r="G4" s="172"/>
      <c r="H4" s="172"/>
      <c r="I4" s="172"/>
      <c r="J4" s="172"/>
      <c r="K4" s="172"/>
      <c r="L4" s="172"/>
      <c r="M4" s="172"/>
      <c r="N4" s="172"/>
    </row>
    <row r="5" spans="1:14" s="6" customFormat="1" ht="16.5" customHeight="1">
      <c r="A5" s="73" t="s">
        <v>69</v>
      </c>
      <c r="B5" s="51"/>
      <c r="C5" s="51"/>
      <c r="D5" s="51"/>
      <c r="E5" s="51"/>
      <c r="F5" s="51"/>
      <c r="G5" s="51"/>
      <c r="H5" s="51"/>
      <c r="I5" s="51"/>
      <c r="J5" s="51"/>
      <c r="K5" s="51"/>
      <c r="L5" s="74"/>
      <c r="M5" s="75"/>
      <c r="N5" s="76" t="s">
        <v>70</v>
      </c>
    </row>
    <row r="6" spans="1:14" ht="33" customHeight="1" thickBot="1">
      <c r="A6" s="187" t="s">
        <v>145</v>
      </c>
      <c r="B6" s="201" t="s">
        <v>33</v>
      </c>
      <c r="C6" s="189" t="s">
        <v>161</v>
      </c>
      <c r="D6" s="189"/>
      <c r="E6" s="189"/>
      <c r="F6" s="189"/>
      <c r="G6" s="189"/>
      <c r="H6" s="189"/>
      <c r="I6" s="189"/>
      <c r="J6" s="189"/>
      <c r="K6" s="189"/>
      <c r="L6" s="189"/>
      <c r="M6" s="176" t="s">
        <v>30</v>
      </c>
      <c r="N6" s="182" t="s">
        <v>150</v>
      </c>
    </row>
    <row r="7" spans="1:14" ht="41.25" customHeight="1" thickBot="1">
      <c r="A7" s="200"/>
      <c r="B7" s="202"/>
      <c r="C7" s="204" t="s">
        <v>157</v>
      </c>
      <c r="D7" s="204"/>
      <c r="E7" s="204" t="s">
        <v>156</v>
      </c>
      <c r="F7" s="204"/>
      <c r="G7" s="204" t="s">
        <v>155</v>
      </c>
      <c r="H7" s="204"/>
      <c r="I7" s="171" t="s">
        <v>153</v>
      </c>
      <c r="J7" s="171"/>
      <c r="K7" s="171" t="s">
        <v>154</v>
      </c>
      <c r="L7" s="171"/>
      <c r="M7" s="209"/>
      <c r="N7" s="194"/>
    </row>
    <row r="8" spans="1:14" ht="30" customHeight="1">
      <c r="A8" s="188"/>
      <c r="B8" s="203"/>
      <c r="C8" s="113" t="s">
        <v>118</v>
      </c>
      <c r="D8" s="113" t="s">
        <v>117</v>
      </c>
      <c r="E8" s="113" t="s">
        <v>118</v>
      </c>
      <c r="F8" s="113" t="s">
        <v>117</v>
      </c>
      <c r="G8" s="113" t="s">
        <v>118</v>
      </c>
      <c r="H8" s="113" t="s">
        <v>117</v>
      </c>
      <c r="I8" s="113" t="s">
        <v>118</v>
      </c>
      <c r="J8" s="113" t="s">
        <v>117</v>
      </c>
      <c r="K8" s="113" t="s">
        <v>118</v>
      </c>
      <c r="L8" s="113" t="s">
        <v>117</v>
      </c>
      <c r="M8" s="178"/>
      <c r="N8" s="184"/>
    </row>
    <row r="9" spans="1:14" ht="21.75" customHeight="1" thickBot="1">
      <c r="A9" s="205" t="s">
        <v>49</v>
      </c>
      <c r="B9" s="62" t="s">
        <v>146</v>
      </c>
      <c r="C9" s="28">
        <v>242</v>
      </c>
      <c r="D9" s="28">
        <v>195</v>
      </c>
      <c r="E9" s="28">
        <v>0</v>
      </c>
      <c r="F9" s="28">
        <v>0</v>
      </c>
      <c r="G9" s="28" t="s">
        <v>109</v>
      </c>
      <c r="H9" s="28" t="s">
        <v>109</v>
      </c>
      <c r="I9" s="28" t="s">
        <v>109</v>
      </c>
      <c r="J9" s="28" t="s">
        <v>109</v>
      </c>
      <c r="K9" s="29">
        <f>SUM(C9+E9)</f>
        <v>242</v>
      </c>
      <c r="L9" s="29">
        <f>SUM(D9+F9)</f>
        <v>195</v>
      </c>
      <c r="M9" s="65" t="s">
        <v>148</v>
      </c>
      <c r="N9" s="213" t="s">
        <v>24</v>
      </c>
    </row>
    <row r="10" spans="1:16" ht="21.75" customHeight="1" thickBot="1">
      <c r="A10" s="206"/>
      <c r="B10" s="63" t="s">
        <v>147</v>
      </c>
      <c r="C10" s="77">
        <v>186</v>
      </c>
      <c r="D10" s="77">
        <v>217</v>
      </c>
      <c r="E10" s="77">
        <v>4</v>
      </c>
      <c r="F10" s="77">
        <v>3</v>
      </c>
      <c r="G10" s="28" t="s">
        <v>109</v>
      </c>
      <c r="H10" s="28" t="s">
        <v>109</v>
      </c>
      <c r="I10" s="28" t="s">
        <v>109</v>
      </c>
      <c r="J10" s="28" t="s">
        <v>109</v>
      </c>
      <c r="K10" s="29">
        <f>SUM(C10+E10)</f>
        <v>190</v>
      </c>
      <c r="L10" s="29">
        <f>SUM(D10+F10)</f>
        <v>220</v>
      </c>
      <c r="M10" s="66" t="s">
        <v>149</v>
      </c>
      <c r="N10" s="214"/>
      <c r="O10" s="94"/>
      <c r="P10" s="94"/>
    </row>
    <row r="11" spans="1:14" ht="21.75" customHeight="1" thickBot="1">
      <c r="A11" s="215" t="s">
        <v>48</v>
      </c>
      <c r="B11" s="64" t="s">
        <v>146</v>
      </c>
      <c r="C11" s="34">
        <v>29</v>
      </c>
      <c r="D11" s="34">
        <v>33</v>
      </c>
      <c r="E11" s="34">
        <v>231</v>
      </c>
      <c r="F11" s="34">
        <v>327</v>
      </c>
      <c r="G11" s="34">
        <v>575</v>
      </c>
      <c r="H11" s="34">
        <v>426</v>
      </c>
      <c r="I11" s="34">
        <v>0</v>
      </c>
      <c r="J11" s="34">
        <v>0</v>
      </c>
      <c r="K11" s="35">
        <f aca="true" t="shared" si="0" ref="K11:L16">SUM(C11+E11+G11+I11)</f>
        <v>835</v>
      </c>
      <c r="L11" s="35">
        <f t="shared" si="0"/>
        <v>786</v>
      </c>
      <c r="M11" s="67" t="s">
        <v>148</v>
      </c>
      <c r="N11" s="220" t="s">
        <v>41</v>
      </c>
    </row>
    <row r="12" spans="1:16" ht="21.75" customHeight="1" thickBot="1">
      <c r="A12" s="218"/>
      <c r="B12" s="64" t="s">
        <v>147</v>
      </c>
      <c r="C12" s="34">
        <v>13</v>
      </c>
      <c r="D12" s="34">
        <v>25</v>
      </c>
      <c r="E12" s="34">
        <v>356</v>
      </c>
      <c r="F12" s="34">
        <v>294</v>
      </c>
      <c r="G12" s="34">
        <v>844</v>
      </c>
      <c r="H12" s="34">
        <v>643</v>
      </c>
      <c r="I12" s="34">
        <v>13</v>
      </c>
      <c r="J12" s="34">
        <v>2</v>
      </c>
      <c r="K12" s="35">
        <f t="shared" si="0"/>
        <v>1226</v>
      </c>
      <c r="L12" s="35">
        <f t="shared" si="0"/>
        <v>964</v>
      </c>
      <c r="M12" s="67" t="s">
        <v>149</v>
      </c>
      <c r="N12" s="221"/>
      <c r="O12" s="94"/>
      <c r="P12" s="94"/>
    </row>
    <row r="13" spans="1:14" ht="21.75" customHeight="1" thickBot="1">
      <c r="A13" s="217" t="s">
        <v>42</v>
      </c>
      <c r="B13" s="63" t="s">
        <v>146</v>
      </c>
      <c r="C13" s="77">
        <v>12</v>
      </c>
      <c r="D13" s="77">
        <v>12</v>
      </c>
      <c r="E13" s="77">
        <v>110</v>
      </c>
      <c r="F13" s="77">
        <v>171</v>
      </c>
      <c r="G13" s="77">
        <v>1433</v>
      </c>
      <c r="H13" s="77">
        <v>1409</v>
      </c>
      <c r="I13" s="77">
        <v>141</v>
      </c>
      <c r="J13" s="77">
        <v>82</v>
      </c>
      <c r="K13" s="58">
        <f t="shared" si="0"/>
        <v>1696</v>
      </c>
      <c r="L13" s="58">
        <f t="shared" si="0"/>
        <v>1674</v>
      </c>
      <c r="M13" s="66" t="s">
        <v>148</v>
      </c>
      <c r="N13" s="222" t="s">
        <v>42</v>
      </c>
    </row>
    <row r="14" spans="1:16" ht="21.75" customHeight="1" thickBot="1">
      <c r="A14" s="206"/>
      <c r="B14" s="63" t="s">
        <v>147</v>
      </c>
      <c r="C14" s="77">
        <v>14</v>
      </c>
      <c r="D14" s="77">
        <v>2</v>
      </c>
      <c r="E14" s="77">
        <v>672</v>
      </c>
      <c r="F14" s="77">
        <v>304</v>
      </c>
      <c r="G14" s="77">
        <v>3743</v>
      </c>
      <c r="H14" s="77">
        <v>1921</v>
      </c>
      <c r="I14" s="77">
        <v>327</v>
      </c>
      <c r="J14" s="77">
        <v>118</v>
      </c>
      <c r="K14" s="58">
        <f t="shared" si="0"/>
        <v>4756</v>
      </c>
      <c r="L14" s="58">
        <f t="shared" si="0"/>
        <v>2345</v>
      </c>
      <c r="M14" s="66" t="s">
        <v>149</v>
      </c>
      <c r="N14" s="214"/>
      <c r="O14" s="94"/>
      <c r="P14" s="94"/>
    </row>
    <row r="15" spans="1:14" ht="21.75" customHeight="1" thickBot="1">
      <c r="A15" s="215" t="s">
        <v>43</v>
      </c>
      <c r="B15" s="64" t="s">
        <v>146</v>
      </c>
      <c r="C15" s="34">
        <v>3</v>
      </c>
      <c r="D15" s="34">
        <v>3</v>
      </c>
      <c r="E15" s="34">
        <v>4</v>
      </c>
      <c r="F15" s="34">
        <v>6</v>
      </c>
      <c r="G15" s="34">
        <v>81</v>
      </c>
      <c r="H15" s="34">
        <v>168</v>
      </c>
      <c r="I15" s="34">
        <v>77</v>
      </c>
      <c r="J15" s="34">
        <v>39</v>
      </c>
      <c r="K15" s="35">
        <f t="shared" si="0"/>
        <v>165</v>
      </c>
      <c r="L15" s="35">
        <f t="shared" si="0"/>
        <v>216</v>
      </c>
      <c r="M15" s="67" t="s">
        <v>148</v>
      </c>
      <c r="N15" s="220" t="s">
        <v>43</v>
      </c>
    </row>
    <row r="16" spans="1:16" ht="21.75" customHeight="1">
      <c r="A16" s="216"/>
      <c r="B16" s="69" t="s">
        <v>147</v>
      </c>
      <c r="C16" s="40">
        <v>4</v>
      </c>
      <c r="D16" s="40">
        <v>4</v>
      </c>
      <c r="E16" s="40">
        <v>529</v>
      </c>
      <c r="F16" s="40">
        <v>140</v>
      </c>
      <c r="G16" s="40">
        <v>2375</v>
      </c>
      <c r="H16" s="40">
        <v>555</v>
      </c>
      <c r="I16" s="40">
        <v>91</v>
      </c>
      <c r="J16" s="40">
        <v>54</v>
      </c>
      <c r="K16" s="41">
        <f t="shared" si="0"/>
        <v>2999</v>
      </c>
      <c r="L16" s="41">
        <f t="shared" si="0"/>
        <v>753</v>
      </c>
      <c r="M16" s="70" t="s">
        <v>149</v>
      </c>
      <c r="N16" s="223"/>
      <c r="O16" s="94"/>
      <c r="P16" s="94"/>
    </row>
    <row r="17" spans="1:14" ht="21.75" customHeight="1" thickBot="1">
      <c r="A17" s="205" t="s">
        <v>25</v>
      </c>
      <c r="B17" s="78" t="s">
        <v>146</v>
      </c>
      <c r="C17" s="152">
        <f>SUM(C9+C11+C13+C15)</f>
        <v>286</v>
      </c>
      <c r="D17" s="152">
        <f aca="true" t="shared" si="1" ref="D17:L17">SUM(D9+D11+D13+D15)</f>
        <v>243</v>
      </c>
      <c r="E17" s="152">
        <f t="shared" si="1"/>
        <v>345</v>
      </c>
      <c r="F17" s="152">
        <f t="shared" si="1"/>
        <v>504</v>
      </c>
      <c r="G17" s="152">
        <f aca="true" t="shared" si="2" ref="G17:J18">SUM(G11+G13+G15)</f>
        <v>2089</v>
      </c>
      <c r="H17" s="152">
        <f t="shared" si="2"/>
        <v>2003</v>
      </c>
      <c r="I17" s="152">
        <f t="shared" si="2"/>
        <v>218</v>
      </c>
      <c r="J17" s="152">
        <f t="shared" si="2"/>
        <v>121</v>
      </c>
      <c r="K17" s="152">
        <f t="shared" si="1"/>
        <v>2938</v>
      </c>
      <c r="L17" s="152">
        <f t="shared" si="1"/>
        <v>2871</v>
      </c>
      <c r="M17" s="71" t="s">
        <v>148</v>
      </c>
      <c r="N17" s="210" t="s">
        <v>18</v>
      </c>
    </row>
    <row r="18" spans="1:14" ht="21.75" customHeight="1" thickBot="1">
      <c r="A18" s="207"/>
      <c r="B18" s="60" t="s">
        <v>147</v>
      </c>
      <c r="C18" s="152">
        <f>SUM(C10+C12+C14+C16)</f>
        <v>217</v>
      </c>
      <c r="D18" s="152">
        <f aca="true" t="shared" si="3" ref="D18:L18">SUM(D10+D12+D14+D16)</f>
        <v>248</v>
      </c>
      <c r="E18" s="152">
        <f t="shared" si="3"/>
        <v>1561</v>
      </c>
      <c r="F18" s="152">
        <f t="shared" si="3"/>
        <v>741</v>
      </c>
      <c r="G18" s="152">
        <f t="shared" si="2"/>
        <v>6962</v>
      </c>
      <c r="H18" s="152">
        <f t="shared" si="2"/>
        <v>3119</v>
      </c>
      <c r="I18" s="152">
        <f t="shared" si="2"/>
        <v>431</v>
      </c>
      <c r="J18" s="152">
        <f t="shared" si="2"/>
        <v>174</v>
      </c>
      <c r="K18" s="152">
        <f t="shared" si="3"/>
        <v>9171</v>
      </c>
      <c r="L18" s="152">
        <f t="shared" si="3"/>
        <v>4282</v>
      </c>
      <c r="M18" s="68" t="s">
        <v>149</v>
      </c>
      <c r="N18" s="211"/>
    </row>
    <row r="19" spans="1:14" ht="21.75" customHeight="1">
      <c r="A19" s="208"/>
      <c r="B19" s="79" t="s">
        <v>25</v>
      </c>
      <c r="C19" s="153">
        <f>C17+C18</f>
        <v>503</v>
      </c>
      <c r="D19" s="153">
        <f aca="true" t="shared" si="4" ref="D19:L19">D17+D18</f>
        <v>491</v>
      </c>
      <c r="E19" s="153">
        <f t="shared" si="4"/>
        <v>1906</v>
      </c>
      <c r="F19" s="153">
        <f t="shared" si="4"/>
        <v>1245</v>
      </c>
      <c r="G19" s="153">
        <f t="shared" si="4"/>
        <v>9051</v>
      </c>
      <c r="H19" s="153">
        <f t="shared" si="4"/>
        <v>5122</v>
      </c>
      <c r="I19" s="153">
        <f t="shared" si="4"/>
        <v>649</v>
      </c>
      <c r="J19" s="153">
        <f t="shared" si="4"/>
        <v>295</v>
      </c>
      <c r="K19" s="153">
        <f t="shared" si="4"/>
        <v>12109</v>
      </c>
      <c r="L19" s="153">
        <f t="shared" si="4"/>
        <v>7153</v>
      </c>
      <c r="M19" s="72" t="s">
        <v>18</v>
      </c>
      <c r="N19" s="212"/>
    </row>
    <row r="20" spans="1:14" ht="12.75">
      <c r="A20" s="115" t="s">
        <v>151</v>
      </c>
      <c r="M20" s="219" t="s">
        <v>152</v>
      </c>
      <c r="N20" s="219"/>
    </row>
  </sheetData>
  <sheetProtection/>
  <mergeCells count="25">
    <mergeCell ref="M20:N20"/>
    <mergeCell ref="N11:N12"/>
    <mergeCell ref="N13:N14"/>
    <mergeCell ref="N15:N16"/>
    <mergeCell ref="K7:L7"/>
    <mergeCell ref="G7:H7"/>
    <mergeCell ref="I7:J7"/>
    <mergeCell ref="A9:A10"/>
    <mergeCell ref="A17:A19"/>
    <mergeCell ref="A4:N4"/>
    <mergeCell ref="M6:M8"/>
    <mergeCell ref="N6:N8"/>
    <mergeCell ref="N17:N19"/>
    <mergeCell ref="N9:N10"/>
    <mergeCell ref="A15:A16"/>
    <mergeCell ref="A13:A14"/>
    <mergeCell ref="A11:A12"/>
    <mergeCell ref="A1:N1"/>
    <mergeCell ref="A3:N3"/>
    <mergeCell ref="A6:A8"/>
    <mergeCell ref="B6:B8"/>
    <mergeCell ref="C7:D7"/>
    <mergeCell ref="E7:F7"/>
    <mergeCell ref="C6:L6"/>
    <mergeCell ref="A2:N2"/>
  </mergeCells>
  <printOptions horizontalCentered="1" verticalCentered="1"/>
  <pageMargins left="0" right="0" top="0" bottom="0" header="0" footer="0"/>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dimension ref="A1:N20"/>
  <sheetViews>
    <sheetView rightToLeft="1" view="pageBreakPreview" zoomScaleSheetLayoutView="100" zoomScalePageLayoutView="0" workbookViewId="0" topLeftCell="A1">
      <selection activeCell="J9" sqref="J9"/>
    </sheetView>
  </sheetViews>
  <sheetFormatPr defaultColWidth="9.140625" defaultRowHeight="12.75"/>
  <cols>
    <col min="1" max="1" width="20.7109375" style="0" customWidth="1"/>
    <col min="2" max="2" width="10.28125" style="0" customWidth="1"/>
    <col min="3" max="3" width="9.421875" style="0" customWidth="1"/>
    <col min="4" max="4" width="9.140625" style="0" customWidth="1"/>
    <col min="5" max="12" width="8.57421875" style="0" customWidth="1"/>
    <col min="13" max="13" width="10.7109375" style="0" customWidth="1"/>
    <col min="14" max="14" width="20.7109375" style="0" customWidth="1"/>
  </cols>
  <sheetData>
    <row r="1" spans="1:14" ht="20.25" customHeight="1">
      <c r="A1" s="166" t="s">
        <v>160</v>
      </c>
      <c r="B1" s="166"/>
      <c r="C1" s="166"/>
      <c r="D1" s="166"/>
      <c r="E1" s="166"/>
      <c r="F1" s="166"/>
      <c r="G1" s="166"/>
      <c r="H1" s="166"/>
      <c r="I1" s="166"/>
      <c r="J1" s="166"/>
      <c r="K1" s="166"/>
      <c r="L1" s="166"/>
      <c r="M1" s="166"/>
      <c r="N1" s="166"/>
    </row>
    <row r="2" spans="1:14" ht="15" customHeight="1">
      <c r="A2" s="165">
        <v>2018</v>
      </c>
      <c r="B2" s="165"/>
      <c r="C2" s="165"/>
      <c r="D2" s="165"/>
      <c r="E2" s="165"/>
      <c r="F2" s="165"/>
      <c r="G2" s="165"/>
      <c r="H2" s="165"/>
      <c r="I2" s="165"/>
      <c r="J2" s="165"/>
      <c r="K2" s="165"/>
      <c r="L2" s="165"/>
      <c r="M2" s="165"/>
      <c r="N2" s="165"/>
    </row>
    <row r="3" spans="1:14" ht="42" customHeight="1">
      <c r="A3" s="172" t="s">
        <v>190</v>
      </c>
      <c r="B3" s="199"/>
      <c r="C3" s="199"/>
      <c r="D3" s="199"/>
      <c r="E3" s="199"/>
      <c r="F3" s="199"/>
      <c r="G3" s="199"/>
      <c r="H3" s="199"/>
      <c r="I3" s="199"/>
      <c r="J3" s="199"/>
      <c r="K3" s="199"/>
      <c r="L3" s="199"/>
      <c r="M3" s="199"/>
      <c r="N3" s="199"/>
    </row>
    <row r="4" spans="1:14" ht="11.25" customHeight="1">
      <c r="A4" s="172">
        <v>2018</v>
      </c>
      <c r="B4" s="172"/>
      <c r="C4" s="172"/>
      <c r="D4" s="172"/>
      <c r="E4" s="172"/>
      <c r="F4" s="172"/>
      <c r="G4" s="172"/>
      <c r="H4" s="172"/>
      <c r="I4" s="172"/>
      <c r="J4" s="172"/>
      <c r="K4" s="172"/>
      <c r="L4" s="172"/>
      <c r="M4" s="172"/>
      <c r="N4" s="172"/>
    </row>
    <row r="5" spans="1:14" s="6" customFormat="1" ht="15.75">
      <c r="A5" s="73" t="s">
        <v>71</v>
      </c>
      <c r="B5" s="51"/>
      <c r="C5" s="51"/>
      <c r="D5" s="51"/>
      <c r="E5" s="51"/>
      <c r="F5" s="51"/>
      <c r="G5" s="51"/>
      <c r="H5" s="51"/>
      <c r="I5" s="51"/>
      <c r="J5" s="51"/>
      <c r="K5" s="51"/>
      <c r="L5" s="74"/>
      <c r="M5" s="75"/>
      <c r="N5" s="76" t="s">
        <v>72</v>
      </c>
    </row>
    <row r="6" spans="1:14" ht="33" customHeight="1" thickBot="1">
      <c r="A6" s="187" t="s">
        <v>145</v>
      </c>
      <c r="B6" s="201" t="s">
        <v>33</v>
      </c>
      <c r="C6" s="224" t="s">
        <v>161</v>
      </c>
      <c r="D6" s="225"/>
      <c r="E6" s="225"/>
      <c r="F6" s="225"/>
      <c r="G6" s="225"/>
      <c r="H6" s="225"/>
      <c r="I6" s="225"/>
      <c r="J6" s="225"/>
      <c r="K6" s="225"/>
      <c r="L6" s="226"/>
      <c r="M6" s="176" t="s">
        <v>30</v>
      </c>
      <c r="N6" s="182" t="s">
        <v>150</v>
      </c>
    </row>
    <row r="7" spans="1:14" ht="41.25" customHeight="1" thickBot="1">
      <c r="A7" s="200"/>
      <c r="B7" s="202"/>
      <c r="C7" s="204" t="s">
        <v>157</v>
      </c>
      <c r="D7" s="204"/>
      <c r="E7" s="204" t="s">
        <v>156</v>
      </c>
      <c r="F7" s="204"/>
      <c r="G7" s="204" t="s">
        <v>155</v>
      </c>
      <c r="H7" s="204"/>
      <c r="I7" s="171" t="s">
        <v>153</v>
      </c>
      <c r="J7" s="171"/>
      <c r="K7" s="171" t="s">
        <v>154</v>
      </c>
      <c r="L7" s="171"/>
      <c r="M7" s="209"/>
      <c r="N7" s="194"/>
    </row>
    <row r="8" spans="1:14" ht="30" customHeight="1">
      <c r="A8" s="188"/>
      <c r="B8" s="203"/>
      <c r="C8" s="113" t="s">
        <v>118</v>
      </c>
      <c r="D8" s="113" t="s">
        <v>117</v>
      </c>
      <c r="E8" s="113" t="s">
        <v>118</v>
      </c>
      <c r="F8" s="113" t="s">
        <v>117</v>
      </c>
      <c r="G8" s="113" t="s">
        <v>118</v>
      </c>
      <c r="H8" s="113" t="s">
        <v>117</v>
      </c>
      <c r="I8" s="113" t="s">
        <v>118</v>
      </c>
      <c r="J8" s="113" t="s">
        <v>117</v>
      </c>
      <c r="K8" s="113" t="s">
        <v>118</v>
      </c>
      <c r="L8" s="113" t="s">
        <v>117</v>
      </c>
      <c r="M8" s="178"/>
      <c r="N8" s="184"/>
    </row>
    <row r="9" spans="1:14" ht="21.75" customHeight="1" thickBot="1">
      <c r="A9" s="205" t="s">
        <v>49</v>
      </c>
      <c r="B9" s="62" t="s">
        <v>146</v>
      </c>
      <c r="C9" s="28" t="s">
        <v>109</v>
      </c>
      <c r="D9" s="28" t="s">
        <v>109</v>
      </c>
      <c r="E9" s="28" t="s">
        <v>109</v>
      </c>
      <c r="F9" s="28" t="s">
        <v>109</v>
      </c>
      <c r="G9" s="28" t="s">
        <v>109</v>
      </c>
      <c r="H9" s="28" t="s">
        <v>109</v>
      </c>
      <c r="I9" s="28" t="s">
        <v>109</v>
      </c>
      <c r="J9" s="28" t="s">
        <v>109</v>
      </c>
      <c r="K9" s="29" t="s">
        <v>109</v>
      </c>
      <c r="L9" s="29" t="s">
        <v>109</v>
      </c>
      <c r="M9" s="65" t="s">
        <v>148</v>
      </c>
      <c r="N9" s="213" t="s">
        <v>24</v>
      </c>
    </row>
    <row r="10" spans="1:14" ht="21.75" customHeight="1" thickBot="1">
      <c r="A10" s="206"/>
      <c r="B10" s="63" t="s">
        <v>147</v>
      </c>
      <c r="C10" s="28" t="s">
        <v>109</v>
      </c>
      <c r="D10" s="28" t="s">
        <v>109</v>
      </c>
      <c r="E10" s="28" t="s">
        <v>109</v>
      </c>
      <c r="F10" s="28" t="s">
        <v>109</v>
      </c>
      <c r="G10" s="28" t="s">
        <v>109</v>
      </c>
      <c r="H10" s="28" t="s">
        <v>109</v>
      </c>
      <c r="I10" s="28" t="s">
        <v>109</v>
      </c>
      <c r="J10" s="28" t="s">
        <v>109</v>
      </c>
      <c r="K10" s="29" t="s">
        <v>109</v>
      </c>
      <c r="L10" s="29" t="s">
        <v>109</v>
      </c>
      <c r="M10" s="66" t="s">
        <v>149</v>
      </c>
      <c r="N10" s="214"/>
    </row>
    <row r="11" spans="1:14" ht="21.75" customHeight="1" thickBot="1">
      <c r="A11" s="215" t="s">
        <v>48</v>
      </c>
      <c r="B11" s="64" t="s">
        <v>146</v>
      </c>
      <c r="C11" s="34">
        <v>15</v>
      </c>
      <c r="D11" s="34">
        <v>11</v>
      </c>
      <c r="E11" s="34">
        <v>121</v>
      </c>
      <c r="F11" s="34">
        <v>192</v>
      </c>
      <c r="G11" s="34">
        <v>563</v>
      </c>
      <c r="H11" s="34">
        <v>406</v>
      </c>
      <c r="I11" s="34">
        <v>0</v>
      </c>
      <c r="J11" s="34">
        <v>0</v>
      </c>
      <c r="K11" s="35">
        <f aca="true" t="shared" si="0" ref="K11:L16">SUM(C11+E11+G11+I11)</f>
        <v>699</v>
      </c>
      <c r="L11" s="35">
        <f t="shared" si="0"/>
        <v>609</v>
      </c>
      <c r="M11" s="67" t="s">
        <v>148</v>
      </c>
      <c r="N11" s="220" t="s">
        <v>41</v>
      </c>
    </row>
    <row r="12" spans="1:14" ht="21.75" customHeight="1" thickBot="1">
      <c r="A12" s="218"/>
      <c r="B12" s="64" t="s">
        <v>147</v>
      </c>
      <c r="C12" s="34">
        <v>5</v>
      </c>
      <c r="D12" s="34">
        <v>7</v>
      </c>
      <c r="E12" s="34">
        <v>206</v>
      </c>
      <c r="F12" s="34">
        <v>145</v>
      </c>
      <c r="G12" s="34">
        <v>834</v>
      </c>
      <c r="H12" s="34">
        <v>605</v>
      </c>
      <c r="I12" s="34">
        <v>13</v>
      </c>
      <c r="J12" s="34">
        <v>2</v>
      </c>
      <c r="K12" s="35">
        <f t="shared" si="0"/>
        <v>1058</v>
      </c>
      <c r="L12" s="35">
        <f t="shared" si="0"/>
        <v>759</v>
      </c>
      <c r="M12" s="67" t="s">
        <v>149</v>
      </c>
      <c r="N12" s="221"/>
    </row>
    <row r="13" spans="1:14" ht="21.75" customHeight="1" thickBot="1">
      <c r="A13" s="217" t="s">
        <v>42</v>
      </c>
      <c r="B13" s="63" t="s">
        <v>146</v>
      </c>
      <c r="C13" s="77">
        <v>12</v>
      </c>
      <c r="D13" s="77">
        <v>12</v>
      </c>
      <c r="E13" s="77">
        <v>101</v>
      </c>
      <c r="F13" s="77">
        <v>115</v>
      </c>
      <c r="G13" s="77">
        <v>1379</v>
      </c>
      <c r="H13" s="77">
        <v>1343</v>
      </c>
      <c r="I13" s="77">
        <v>138</v>
      </c>
      <c r="J13" s="77">
        <v>78</v>
      </c>
      <c r="K13" s="58">
        <f t="shared" si="0"/>
        <v>1630</v>
      </c>
      <c r="L13" s="58">
        <f t="shared" si="0"/>
        <v>1548</v>
      </c>
      <c r="M13" s="66" t="s">
        <v>148</v>
      </c>
      <c r="N13" s="222" t="s">
        <v>42</v>
      </c>
    </row>
    <row r="14" spans="1:14" ht="21.75" customHeight="1" thickBot="1">
      <c r="A14" s="206"/>
      <c r="B14" s="63" t="s">
        <v>147</v>
      </c>
      <c r="C14" s="77">
        <v>14</v>
      </c>
      <c r="D14" s="77">
        <v>2</v>
      </c>
      <c r="E14" s="77">
        <v>526</v>
      </c>
      <c r="F14" s="77">
        <v>255</v>
      </c>
      <c r="G14" s="77">
        <v>3490</v>
      </c>
      <c r="H14" s="77">
        <v>1720</v>
      </c>
      <c r="I14" s="77">
        <v>272</v>
      </c>
      <c r="J14" s="77">
        <v>110</v>
      </c>
      <c r="K14" s="58">
        <f t="shared" si="0"/>
        <v>4302</v>
      </c>
      <c r="L14" s="58">
        <f t="shared" si="0"/>
        <v>2087</v>
      </c>
      <c r="M14" s="66" t="s">
        <v>149</v>
      </c>
      <c r="N14" s="214"/>
    </row>
    <row r="15" spans="1:14" ht="21.75" customHeight="1" thickBot="1">
      <c r="A15" s="215" t="s">
        <v>43</v>
      </c>
      <c r="B15" s="64" t="s">
        <v>146</v>
      </c>
      <c r="C15" s="34">
        <v>3</v>
      </c>
      <c r="D15" s="34">
        <v>3</v>
      </c>
      <c r="E15" s="34">
        <v>3</v>
      </c>
      <c r="F15" s="34">
        <v>6</v>
      </c>
      <c r="G15" s="34">
        <v>77</v>
      </c>
      <c r="H15" s="34">
        <v>160</v>
      </c>
      <c r="I15" s="34">
        <v>75</v>
      </c>
      <c r="J15" s="34">
        <v>36</v>
      </c>
      <c r="K15" s="35">
        <f t="shared" si="0"/>
        <v>158</v>
      </c>
      <c r="L15" s="35">
        <f t="shared" si="0"/>
        <v>205</v>
      </c>
      <c r="M15" s="67" t="s">
        <v>148</v>
      </c>
      <c r="N15" s="220" t="s">
        <v>43</v>
      </c>
    </row>
    <row r="16" spans="1:14" ht="21.75" customHeight="1">
      <c r="A16" s="216"/>
      <c r="B16" s="69" t="s">
        <v>147</v>
      </c>
      <c r="C16" s="40">
        <v>4</v>
      </c>
      <c r="D16" s="40">
        <v>4</v>
      </c>
      <c r="E16" s="40">
        <v>498</v>
      </c>
      <c r="F16" s="40">
        <v>138</v>
      </c>
      <c r="G16" s="40">
        <v>2286</v>
      </c>
      <c r="H16" s="40">
        <v>543</v>
      </c>
      <c r="I16" s="40">
        <v>86</v>
      </c>
      <c r="J16" s="40">
        <v>51</v>
      </c>
      <c r="K16" s="41">
        <f t="shared" si="0"/>
        <v>2874</v>
      </c>
      <c r="L16" s="41">
        <f t="shared" si="0"/>
        <v>736</v>
      </c>
      <c r="M16" s="70" t="s">
        <v>149</v>
      </c>
      <c r="N16" s="223"/>
    </row>
    <row r="17" spans="1:14" ht="21.75" customHeight="1" thickBot="1">
      <c r="A17" s="205" t="s">
        <v>25</v>
      </c>
      <c r="B17" s="78" t="s">
        <v>146</v>
      </c>
      <c r="C17" s="152">
        <f>SUM(C11+C13+C15)</f>
        <v>30</v>
      </c>
      <c r="D17" s="152">
        <f aca="true" t="shared" si="1" ref="D17:L17">SUM(D11+D13+D15)</f>
        <v>26</v>
      </c>
      <c r="E17" s="152">
        <f t="shared" si="1"/>
        <v>225</v>
      </c>
      <c r="F17" s="152">
        <f t="shared" si="1"/>
        <v>313</v>
      </c>
      <c r="G17" s="152">
        <f t="shared" si="1"/>
        <v>2019</v>
      </c>
      <c r="H17" s="152">
        <f t="shared" si="1"/>
        <v>1909</v>
      </c>
      <c r="I17" s="152">
        <f t="shared" si="1"/>
        <v>213</v>
      </c>
      <c r="J17" s="152">
        <f t="shared" si="1"/>
        <v>114</v>
      </c>
      <c r="K17" s="152">
        <f>SUM(K11+K13+K15)</f>
        <v>2487</v>
      </c>
      <c r="L17" s="152">
        <f t="shared" si="1"/>
        <v>2362</v>
      </c>
      <c r="M17" s="71" t="s">
        <v>148</v>
      </c>
      <c r="N17" s="210" t="s">
        <v>18</v>
      </c>
    </row>
    <row r="18" spans="1:14" ht="21.75" customHeight="1" thickBot="1">
      <c r="A18" s="207"/>
      <c r="B18" s="60" t="s">
        <v>147</v>
      </c>
      <c r="C18" s="152">
        <f>SUM(C12+C14+C16)</f>
        <v>23</v>
      </c>
      <c r="D18" s="152">
        <f aca="true" t="shared" si="2" ref="D18:L18">SUM(D12+D14+D16)</f>
        <v>13</v>
      </c>
      <c r="E18" s="152">
        <f t="shared" si="2"/>
        <v>1230</v>
      </c>
      <c r="F18" s="152">
        <f t="shared" si="2"/>
        <v>538</v>
      </c>
      <c r="G18" s="152">
        <f t="shared" si="2"/>
        <v>6610</v>
      </c>
      <c r="H18" s="152">
        <f t="shared" si="2"/>
        <v>2868</v>
      </c>
      <c r="I18" s="152">
        <f t="shared" si="2"/>
        <v>371</v>
      </c>
      <c r="J18" s="152">
        <f t="shared" si="2"/>
        <v>163</v>
      </c>
      <c r="K18" s="152">
        <f t="shared" si="2"/>
        <v>8234</v>
      </c>
      <c r="L18" s="152">
        <f t="shared" si="2"/>
        <v>3582</v>
      </c>
      <c r="M18" s="68" t="s">
        <v>149</v>
      </c>
      <c r="N18" s="211"/>
    </row>
    <row r="19" spans="1:14" ht="21.75" customHeight="1">
      <c r="A19" s="208"/>
      <c r="B19" s="79" t="s">
        <v>25</v>
      </c>
      <c r="C19" s="153">
        <f>C17+C18</f>
        <v>53</v>
      </c>
      <c r="D19" s="153">
        <f aca="true" t="shared" si="3" ref="D19:L19">D17+D18</f>
        <v>39</v>
      </c>
      <c r="E19" s="153">
        <f t="shared" si="3"/>
        <v>1455</v>
      </c>
      <c r="F19" s="153">
        <f t="shared" si="3"/>
        <v>851</v>
      </c>
      <c r="G19" s="153">
        <f t="shared" si="3"/>
        <v>8629</v>
      </c>
      <c r="H19" s="153">
        <f t="shared" si="3"/>
        <v>4777</v>
      </c>
      <c r="I19" s="153">
        <f t="shared" si="3"/>
        <v>584</v>
      </c>
      <c r="J19" s="153">
        <f t="shared" si="3"/>
        <v>277</v>
      </c>
      <c r="K19" s="153">
        <f t="shared" si="3"/>
        <v>10721</v>
      </c>
      <c r="L19" s="153">
        <f t="shared" si="3"/>
        <v>5944</v>
      </c>
      <c r="M19" s="72" t="s">
        <v>18</v>
      </c>
      <c r="N19" s="212"/>
    </row>
    <row r="20" spans="1:14" ht="12.75">
      <c r="A20" s="115" t="s">
        <v>151</v>
      </c>
      <c r="M20" s="219" t="s">
        <v>152</v>
      </c>
      <c r="N20" s="219"/>
    </row>
  </sheetData>
  <sheetProtection/>
  <mergeCells count="25">
    <mergeCell ref="M20:N20"/>
    <mergeCell ref="A2:N2"/>
    <mergeCell ref="A1:N1"/>
    <mergeCell ref="A3:N3"/>
    <mergeCell ref="A4:N4"/>
    <mergeCell ref="A6:A8"/>
    <mergeCell ref="B6:B8"/>
    <mergeCell ref="C6:L6"/>
    <mergeCell ref="M6:M8"/>
    <mergeCell ref="N6:N8"/>
    <mergeCell ref="C7:D7"/>
    <mergeCell ref="E7:F7"/>
    <mergeCell ref="G7:H7"/>
    <mergeCell ref="I7:J7"/>
    <mergeCell ref="K7:L7"/>
    <mergeCell ref="A9:A10"/>
    <mergeCell ref="N9:N10"/>
    <mergeCell ref="A17:A19"/>
    <mergeCell ref="N17:N19"/>
    <mergeCell ref="A11:A12"/>
    <mergeCell ref="N11:N12"/>
    <mergeCell ref="A13:A14"/>
    <mergeCell ref="N13:N14"/>
    <mergeCell ref="A15:A16"/>
    <mergeCell ref="N15:N16"/>
  </mergeCells>
  <printOptions horizontalCentered="1" verticalCentered="1"/>
  <pageMargins left="0" right="0" top="0" bottom="0"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planning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Training statistics chapter 5- 2018</dc:title>
  <dc:subject/>
  <dc:creator>Planning council</dc:creator>
  <cp:keywords/>
  <dc:description/>
  <cp:lastModifiedBy>Amjad Ahmed Abdelwahab</cp:lastModifiedBy>
  <cp:lastPrinted>2019-09-22T08:50:59Z</cp:lastPrinted>
  <dcterms:created xsi:type="dcterms:W3CDTF">2007-07-25T06:25:47Z</dcterms:created>
  <dcterms:modified xsi:type="dcterms:W3CDTF">2019-09-22T08:52:05Z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ArabicTit">
    <vt:lpwstr>احصاءات التدريب الفصل الخامس 2018</vt:lpwstr>
  </property>
  <property fmtid="{D5CDD505-2E9C-101B-9397-08002B2CF9AE}" pid="4" name="TaxKeywordTaxHTFie">
    <vt:lpwstr/>
  </property>
  <property fmtid="{D5CDD505-2E9C-101B-9397-08002B2CF9AE}" pid="5" name="Ye">
    <vt:lpwstr>2018.00000000000</vt:lpwstr>
  </property>
  <property fmtid="{D5CDD505-2E9C-101B-9397-08002B2CF9AE}" pid="6" name="DocumentDescriptio">
    <vt:lpwstr>Training statistics chapter 5- 2018</vt:lpwstr>
  </property>
  <property fmtid="{D5CDD505-2E9C-101B-9397-08002B2CF9AE}" pid="7" name="DocumentDescripti">
    <vt:lpwstr>احصاءات التدريب الفصل الخامس 2018</vt:lpwstr>
  </property>
  <property fmtid="{D5CDD505-2E9C-101B-9397-08002B2CF9AE}" pid="8" name="PublishingStartDa">
    <vt:lpwstr>2019-09-22T00:00:00Z</vt:lpwstr>
  </property>
  <property fmtid="{D5CDD505-2E9C-101B-9397-08002B2CF9AE}" pid="9" name="TaxKeywo">
    <vt:lpwstr/>
  </property>
  <property fmtid="{D5CDD505-2E9C-101B-9397-08002B2CF9AE}" pid="10" name="PublishingRollupIma">
    <vt:lpwstr/>
  </property>
  <property fmtid="{D5CDD505-2E9C-101B-9397-08002B2CF9AE}" pid="11" name="DocTy">
    <vt:lpwstr>;#Publication;#</vt:lpwstr>
  </property>
  <property fmtid="{D5CDD505-2E9C-101B-9397-08002B2CF9AE}" pid="12" name="DocPeriodici">
    <vt:lpwstr>Annual</vt:lpwstr>
  </property>
  <property fmtid="{D5CDD505-2E9C-101B-9397-08002B2CF9AE}" pid="13" name="Visib">
    <vt:lpwstr>1</vt:lpwstr>
  </property>
  <property fmtid="{D5CDD505-2E9C-101B-9397-08002B2CF9AE}" pid="14" name="EnglishTit">
    <vt:lpwstr>Training statistics chapter 5- 2018</vt:lpwstr>
  </property>
  <property fmtid="{D5CDD505-2E9C-101B-9397-08002B2CF9AE}" pid="15" name="MDPSLangua">
    <vt:lpwstr>Both</vt:lpwstr>
  </property>
  <property fmtid="{D5CDD505-2E9C-101B-9397-08002B2CF9AE}" pid="16" name="TaxCatchA">
    <vt:lpwstr/>
  </property>
  <property fmtid="{D5CDD505-2E9C-101B-9397-08002B2CF9AE}" pid="17" name="CategoryDescripti">
    <vt:lpwstr>Training statistics chapter 5- 2018</vt:lpwstr>
  </property>
</Properties>
</file>